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dp-my.sharepoint.com/personal/sukhdelger_sosorbaram_undp_org/Documents/01The UNDP/3UNDP Work 2022/04Budgeting team/Programmes Classification outputs 20April2023/FINALS shared with MOF/0NEGTGEL/23 May 2024/Sent to MOF/"/>
    </mc:Choice>
  </mc:AlternateContent>
  <xr:revisionPtr revIDLastSave="1" documentId="8_{FE8110A3-1D78-4B2B-A327-DD3460859EB0}" xr6:coauthVersionLast="47" xr6:coauthVersionMax="47" xr10:uidLastSave="{B8217B9C-FAC4-4CCC-8CBC-0C45E16E6E8E}"/>
  <bookViews>
    <workbookView xWindow="28680" yWindow="-120" windowWidth="29040" windowHeight="15840" tabRatio="929" firstSheet="2" activeTab="2" xr2:uid="{00000000-000D-0000-FFFF-FFFF00000000}"/>
  </bookViews>
  <sheets>
    <sheet name="Sheet1" sheetId="1" state="hidden" r:id="rId1"/>
    <sheet name="Төлөвлөлт" sheetId="2" state="hidden" r:id="rId2"/>
    <sheet name="Нүүр" sheetId="41" r:id="rId3"/>
    <sheet name="Хавсралт 1" sheetId="61" r:id="rId4"/>
    <sheet name="Маягт 1" sheetId="60" r:id="rId5"/>
    <sheet name="Маягт 2" sheetId="45" r:id="rId6"/>
    <sheet name="Маягт 3" sheetId="46" r:id="rId7"/>
    <sheet name="Маягт 4" sheetId="47" r:id="rId8"/>
    <sheet name="Маягт 5" sheetId="48" r:id="rId9"/>
    <sheet name="Маягт АХ1" sheetId="28" state="hidden" r:id="rId10"/>
    <sheet name="ТЕЗ болон хөтөлбөр" sheetId="53" r:id="rId11"/>
    <sheet name="Үндэсний үр дүн" sheetId="49" r:id="rId12"/>
    <sheet name="Салбарын үр дүн" sheetId="50" r:id="rId13"/>
    <sheet name="ТЕЗ-ийн үр дүн" sheetId="51" r:id="rId14"/>
    <sheet name="Хөрөнгө оруулалтын төрөл" sheetId="58" r:id="rId15"/>
    <sheet name="Үр дүнгийн ШҮ" sheetId="56" r:id="rId16"/>
    <sheet name="Гарц болон ШҮ" sheetId="57" r:id="rId17"/>
  </sheets>
  <definedNames>
    <definedName name="_xlnm._FilterDatabase" localSheetId="6" hidden="1">'Маягт 3'!#REF!</definedName>
    <definedName name="_xlnm._FilterDatabase" localSheetId="13" hidden="1">'ТЕЗ-ийн үр дүн'!$A$5:$J$125</definedName>
    <definedName name="_ftn1" localSheetId="15">'Үр дүнгийн ШҮ'!#REF!</definedName>
    <definedName name="_ftnref1" localSheetId="15">'Үр дүнгийн ШҮ'!#REF!</definedName>
    <definedName name="b">#REF!</definedName>
    <definedName name="î220">#REF!</definedName>
    <definedName name="_xlnm.Print_Area" localSheetId="2">Нүүр!$B$1:$B$20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7" l="1"/>
  <c r="D3" i="61"/>
  <c r="N22" i="48"/>
  <c r="M22" i="48"/>
  <c r="K23" i="47" s="1"/>
  <c r="E11" i="47"/>
  <c r="J12" i="46"/>
  <c r="E4" i="46" l="1"/>
  <c r="D33" i="48" l="1"/>
  <c r="D32" i="48"/>
  <c r="D31" i="48"/>
  <c r="D30" i="48"/>
  <c r="D28" i="48"/>
  <c r="D27" i="48"/>
  <c r="D26" i="48"/>
  <c r="D24" i="48"/>
  <c r="D23" i="48"/>
  <c r="D17" i="48"/>
  <c r="D18" i="48"/>
  <c r="D19" i="48"/>
  <c r="D20" i="48"/>
  <c r="D21" i="48"/>
  <c r="D16" i="48"/>
  <c r="D11" i="48"/>
  <c r="D12" i="48"/>
  <c r="D13" i="48"/>
  <c r="D14" i="48"/>
  <c r="D10" i="48"/>
  <c r="K10" i="47" l="1"/>
  <c r="J12" i="47"/>
  <c r="J10" i="47"/>
  <c r="J24" i="47" l="1"/>
  <c r="G4" i="47" s="1"/>
  <c r="E12" i="47" l="1"/>
  <c r="E22" i="47"/>
  <c r="E23" i="47"/>
  <c r="O12" i="45" l="1"/>
  <c r="C12" i="45"/>
  <c r="L11" i="45" l="1"/>
  <c r="D5" i="56" l="1"/>
  <c r="E9" i="61" l="1"/>
  <c r="E7" i="61"/>
  <c r="C9" i="61"/>
  <c r="C7" i="61"/>
  <c r="D9" i="61" l="1"/>
  <c r="I9" i="60"/>
  <c r="K7" i="61" l="1"/>
  <c r="D7" i="61"/>
  <c r="D9" i="60"/>
  <c r="F7" i="61" l="1"/>
  <c r="C22" i="47" l="1"/>
  <c r="C23" i="47"/>
  <c r="F9" i="61" l="1"/>
  <c r="I34" i="48" l="1"/>
  <c r="I25" i="48"/>
  <c r="I29" i="48"/>
  <c r="H27" i="48"/>
  <c r="H28" i="48"/>
  <c r="H26" i="48"/>
  <c r="H24" i="48"/>
  <c r="H23" i="48"/>
  <c r="K11" i="46"/>
  <c r="M29" i="48" l="1"/>
  <c r="N29" i="48"/>
  <c r="J11" i="46"/>
  <c r="J9" i="61"/>
  <c r="I9" i="61"/>
  <c r="H9" i="61"/>
  <c r="G9" i="61"/>
  <c r="C11" i="47" l="1"/>
  <c r="C10" i="46"/>
  <c r="J7" i="61" l="1"/>
  <c r="I7" i="61"/>
  <c r="H7" i="61"/>
  <c r="G7" i="61"/>
  <c r="C13" i="47"/>
  <c r="C14" i="47"/>
  <c r="C15" i="47"/>
  <c r="C16" i="47"/>
  <c r="C17" i="47"/>
  <c r="C18" i="47"/>
  <c r="C19" i="47"/>
  <c r="C21" i="47"/>
  <c r="C20" i="47"/>
  <c r="N34" i="48" l="1"/>
  <c r="M34" i="48"/>
  <c r="M25" i="48"/>
  <c r="B24" i="48"/>
  <c r="N25" i="48"/>
  <c r="I22" i="48"/>
  <c r="B17" i="48"/>
  <c r="B18" i="48" s="1"/>
  <c r="B19" i="48" s="1"/>
  <c r="B20" i="48" s="1"/>
  <c r="B21" i="48" s="1"/>
  <c r="I15" i="48"/>
  <c r="B11" i="48"/>
  <c r="B12" i="48" s="1"/>
  <c r="B13" i="48" s="1"/>
  <c r="B14" i="48" s="1"/>
  <c r="C11" i="45"/>
  <c r="C15" i="46"/>
  <c r="K22" i="47" l="1"/>
  <c r="L13" i="46" s="1"/>
  <c r="J13" i="46" s="1"/>
  <c r="M15" i="48"/>
  <c r="N15" i="48"/>
  <c r="L15" i="48"/>
  <c r="F4" i="48" l="1"/>
  <c r="E3" i="28"/>
  <c r="F3" i="48"/>
  <c r="E3" i="46" s="1"/>
  <c r="K12" i="47" l="1"/>
  <c r="K24" i="47" s="1"/>
  <c r="G5" i="47" s="1"/>
  <c r="L14" i="46"/>
  <c r="J14" i="46" s="1"/>
  <c r="K12" i="2"/>
  <c r="K17" i="1"/>
  <c r="K19" i="1" s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tc={10CD129B-95BB-4245-8ED5-EAA774BF2ECB}</author>
  </authors>
  <commentList>
    <comment ref="L10" authorId="0" shapeId="0" xr:uid="{00000000-0006-0000-06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Хөтөлбөрийн нийт төсвийн дүнг тавих</t>
      </text>
    </comment>
  </commentList>
</comments>
</file>

<file path=xl/sharedStrings.xml><?xml version="1.0" encoding="utf-8"?>
<sst xmlns="http://schemas.openxmlformats.org/spreadsheetml/2006/main" count="2798" uniqueCount="1879">
  <si>
    <t>Үйл ажиллагааны төсвийн хуудас</t>
  </si>
  <si>
    <t>Хөтөлбөрийн нэр, код: 7xxxx</t>
  </si>
  <si>
    <t>Байгууллагын нэр: xxx</t>
  </si>
  <si>
    <t>Үйл ажиллагаа</t>
  </si>
  <si>
    <t>Хөдөлмөр эрхлэлтийн нийтлэг үйлчилгээ</t>
  </si>
  <si>
    <t>Хөдөлмөрт бэлтгэх сургалт</t>
  </si>
  <si>
    <t>Аж ахуй эрхлэлтийг дэмжих санхүүгийн дэмжлэг</t>
  </si>
  <si>
    <t>Түр ажлын байрыг дэмжих</t>
  </si>
  <si>
    <t>Хөдөлмөр эрхлэлтийг дэмжих үйл ажиллагааны зардал</t>
  </si>
  <si>
    <t>ХБИ-ийн хөдөлмөр эрхлэлтийг дэмжих</t>
  </si>
  <si>
    <t>Гадаад зээл, тусламжийн ТЕЗ-д шилжих ажил үйлчилгээ</t>
  </si>
  <si>
    <t>2023 төсөв</t>
  </si>
  <si>
    <t>Нийт төсөв</t>
  </si>
  <si>
    <t>Нийлбэр</t>
  </si>
  <si>
    <t>Арга хэмжээ</t>
  </si>
  <si>
    <t>Ажилбар</t>
  </si>
  <si>
    <t>Орц</t>
  </si>
  <si>
    <t>Хэмжих нэгж</t>
  </si>
  <si>
    <t>Нэгжийн өртөг</t>
  </si>
  <si>
    <t>Тоо хэмжээ</t>
  </si>
  <si>
    <t>Нийт зардал</t>
  </si>
  <si>
    <t>Хөдөлмөр эрхлэхэд бэлэн байдлын үнэлгээ (profiling)</t>
  </si>
  <si>
    <t>Хувь хүний хөдөлмөр эрхлэлтийн төлөвлөгөө боловсруулах</t>
  </si>
  <si>
    <t>Ажилд зуучлах</t>
  </si>
  <si>
    <t xml:space="preserve">Ажил мэргэжлийн чиг баримжаа олгох зөвлөх үйлчилгээ
</t>
  </si>
  <si>
    <t>Шалгуур үзүүлэлт</t>
  </si>
  <si>
    <t>Нэр</t>
  </si>
  <si>
    <t>Суурь түвшин</t>
  </si>
  <si>
    <t>Төл</t>
  </si>
  <si>
    <t>ХБГ</t>
  </si>
  <si>
    <t>Зөрүү</t>
  </si>
  <si>
    <t>Зорилтот түвшин</t>
  </si>
  <si>
    <t>ХХҮГ-аар үйлчлүүлсэн ажилгүй эсвэл ажилгүйдэлд өртөж болзошгүй иргэн, хувиараа хөдөлмөр эрхлэх иргэдээс профайлинг үйлчилгээнд хамруулсан хүний тоо</t>
  </si>
  <si>
    <t>Он</t>
  </si>
  <si>
    <t>Тоо</t>
  </si>
  <si>
    <t>Хөдөлмөр эрхлэлтийн хувийн төлөвлөгөө боловсруулсан хүний тоо</t>
  </si>
  <si>
    <t>Бүртгэлтэй ажилгүй  иргэдээс ажлын байранд зуучлагдаж, 3 сараас доошгүй хугацаанд НДШ төлж ажилласан хүний тоо</t>
  </si>
  <si>
    <t>Ажил мэргэжлийн чиг баримжаа олгох бүлгээр зөвлөх үйлчилгээнд хамруулсан хүний тоо</t>
  </si>
  <si>
    <t>Үйл ажиллагаа/гарц</t>
  </si>
  <si>
    <t>Үйл ажиллагаа, шалгуур үзүүлэлтийн хүрээ</t>
  </si>
  <si>
    <t>хувь</t>
  </si>
  <si>
    <t>УТ</t>
  </si>
  <si>
    <t>Төсөөлөл</t>
  </si>
  <si>
    <t>№</t>
  </si>
  <si>
    <t>Бусад</t>
  </si>
  <si>
    <t>Мэдээллийн эх сурвалж</t>
  </si>
  <si>
    <t>Зориулалт, арга хэмжээний ангиллын код</t>
  </si>
  <si>
    <t>тоо</t>
  </si>
  <si>
    <t>Гарц</t>
  </si>
  <si>
    <t>2025 оны төсвийн төсөл</t>
  </si>
  <si>
    <t>Хүснэгтийг бөглөх зааврыг хавсралтын 07.Маягт ТМ-01а_Хүснэгт_бөглөх_заавар.docx үзнэ үү.</t>
  </si>
  <si>
    <t>ТЕЗ-ИЙН НЭР:</t>
  </si>
  <si>
    <t>Үр дүнгийн шалгуур үзүүлэлт</t>
  </si>
  <si>
    <t>Шалгуур үзүүлэлтийн хүрээ</t>
  </si>
  <si>
    <t xml:space="preserve">Суурь </t>
  </si>
  <si>
    <t>Түвшин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</si>
  <si>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</si>
  <si>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</si>
  <si>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</si>
  <si>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</si>
  <si>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</si>
  <si>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</si>
  <si>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</si>
  <si>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</si>
  <si>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</si>
  <si>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</si>
  <si>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</si>
  <si>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</si>
  <si>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</si>
  <si>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</si>
  <si>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ТӨСВИЙН ЕРӨНХИЙЛӨН ЗАХИРАГЧ:</t>
  </si>
  <si>
    <t>Хариуцах байгууллага</t>
  </si>
  <si>
    <t>Төсөв 2025 он
(мян. төг)</t>
  </si>
  <si>
    <t>Үүнээс:</t>
  </si>
  <si>
    <t>Байгууллага</t>
  </si>
  <si>
    <t>Зориулалт</t>
  </si>
  <si>
    <t>Хөтөлбөрийн код</t>
  </si>
  <si>
    <t>Гарцын код</t>
  </si>
  <si>
    <t>Байгууллагын код</t>
  </si>
  <si>
    <t>Салбарын үр дүн</t>
  </si>
  <si>
    <t>Бодлогын үндэслэл</t>
  </si>
  <si>
    <t>Гарцын нэр</t>
  </si>
  <si>
    <t>Хэрэгжүүлэх хугацаа</t>
  </si>
  <si>
    <t>Эхлэх</t>
  </si>
  <si>
    <t>Дуусах</t>
  </si>
  <si>
    <t>НИЙТ ХӨРӨНГӨ ОРУУЛАЛТ</t>
  </si>
  <si>
    <t>Хөтөлбөрийн нэр, код</t>
  </si>
  <si>
    <t>Гарцын нэр, код</t>
  </si>
  <si>
    <t>Төслийн нэр, хүчин чадал, байршил</t>
  </si>
  <si>
    <t>Төслийн код</t>
  </si>
  <si>
    <t>Хэмжих үзүүлэлт</t>
  </si>
  <si>
    <t>ОНТ</t>
  </si>
  <si>
    <t>МАЯГТ ТМ-АХ.  ХӨТӨЛБӨРИЙН ХҮРЭЭНД ХЭРЭГЖҮҮЛЭХ АРГА ХЭМЖЭЭ, АЖИЛ ҮЙЛЧИЛГЭЭНИЙ ТӨСВИЙН ТӨСӨЛ</t>
  </si>
  <si>
    <t xml:space="preserve">ТӨСВИЙН ЕРӨНХИЙЛӨН ЗАХИРАГЧ: </t>
  </si>
  <si>
    <t>Код</t>
  </si>
  <si>
    <t>Үндэсний үр дүн</t>
  </si>
  <si>
    <t>АХ-2</t>
  </si>
  <si>
    <t xml:space="preserve">Хүний хөгжлийн үзүүлэлтээр 92 дугаар байрт орно. </t>
  </si>
  <si>
    <t>Хүний хөгжлийн үзүүлэлт</t>
  </si>
  <si>
    <t>Эрэмбэ</t>
  </si>
  <si>
    <t>АХ-3</t>
  </si>
  <si>
    <t xml:space="preserve">Иргэдийн бодит орлогыг 5.6 хувиар нэмэгдүүлнэ. </t>
  </si>
  <si>
    <t>1 хүнд ногдох ДНБ, 2021 оны зэрэгцүүлэх үнээр тооцсон</t>
  </si>
  <si>
    <t>ам. доллар</t>
  </si>
  <si>
    <t>Ядуурлын хамралтын хүрээ</t>
  </si>
  <si>
    <t>Хувь</t>
  </si>
  <si>
    <t>АХ-1</t>
  </si>
  <si>
    <t xml:space="preserve">Үндэсний нэгдмэл үнэт зүйлсийг бэхжүүлнэ. </t>
  </si>
  <si>
    <t>Үндэсний нэгдмэл үнэт зүйлийн индекс</t>
  </si>
  <si>
    <t>Нийгмийн хамгааллыг сайжруулна.</t>
  </si>
  <si>
    <t>Нийгмийн хамгааллын индекс тооцох</t>
  </si>
  <si>
    <t>Оноо</t>
  </si>
  <si>
    <t>Т</t>
  </si>
  <si>
    <t>Т+10%</t>
  </si>
  <si>
    <t>Хүнд ээлтэй амьдрах орчныг бүрдүүлнэ.</t>
  </si>
  <si>
    <t>Дэлхийн энх тайвны үзүүлэлт</t>
  </si>
  <si>
    <t>АХ-6</t>
  </si>
  <si>
    <t>Байгаль орчны тогтвортой байдлаар 130 дугаар байрт орно.</t>
  </si>
  <si>
    <t>Байгаль орчны гүйцэтгэлийн индекс</t>
  </si>
  <si>
    <t>АХ-5</t>
  </si>
  <si>
    <t>Зөв засаглалын үзүүлэлтээр эхний 100 орны нэг болно.</t>
  </si>
  <si>
    <t>Дэлхийн банкны засаглалын үзүүлэлтүүдийн дундаж</t>
  </si>
  <si>
    <t>АХ-8</t>
  </si>
  <si>
    <t>Бүс, орон нутгийн хөгжлийн ялгаатай байдлыг 9 хувиар багасгана.</t>
  </si>
  <si>
    <t>Орон нутгийн хөгжлийн индексийн зөрүү</t>
  </si>
  <si>
    <t>Бизнес эрхлэхэд таатай 93 орны нэг болно.</t>
  </si>
  <si>
    <t>Бизнес эрхлэх таатай орчны үзүүлэлт</t>
  </si>
  <si>
    <t>Инновацын тогтолцооны хөгжлөөр эхний 85 орны нэг болно.</t>
  </si>
  <si>
    <t>Инновацын тогтолцооны хөгжлийн үзүүлэлт</t>
  </si>
  <si>
    <t>АХ-4</t>
  </si>
  <si>
    <t xml:space="preserve">Эдийн засгийн тогтвортой өсөлтийг 6 хувьд хадгална. </t>
  </si>
  <si>
    <t>Дотоодын нийт бүтээгдэхүүн</t>
  </si>
  <si>
    <t>тэрбум ам.доллар</t>
  </si>
  <si>
    <t>Эдийн засгийн жилийн дундаж өсөлт</t>
  </si>
  <si>
    <t>Экспорт</t>
  </si>
  <si>
    <t>Т - 2023 онд тооцоолон суурь түвшинг тогтоох</t>
  </si>
  <si>
    <t xml:space="preserve">Салбарын нэр </t>
  </si>
  <si>
    <t>1.1.</t>
  </si>
  <si>
    <t>АХ-2.1</t>
  </si>
  <si>
    <t>Боловсрол</t>
  </si>
  <si>
    <t xml:space="preserve">Бага насны хүүхдийн хөгжлийн үнэлгээг 4.4 хувиар нэмэгдүүлнэ. </t>
  </si>
  <si>
    <t>Бага насны хүүхдийн хөгжлийн индекс</t>
  </si>
  <si>
    <t>1.2.</t>
  </si>
  <si>
    <t>Сурагчдын сурлагын үнэлгээг суурь түвшнээс 5 хувиар ахиулна.</t>
  </si>
  <si>
    <t>PISA үнэлгээ</t>
  </si>
  <si>
    <t>Т+5%</t>
  </si>
  <si>
    <t>1.3.</t>
  </si>
  <si>
    <t>Олон улсын хөдөлмөрийн зах зээлд өрсөлдөхүйц мэргэжлийн болон техникийн боловсролтой төгсөгчдийг 3 дахин нэмэгдүүлнэ.</t>
  </si>
  <si>
    <t>Олон улсад магадлан итгэмжлэгдсэн мэргэжлийн болон техникийн боловсролын сургалтын байгууллагын эзлэх хувь</t>
  </si>
  <si>
    <t>1.4.</t>
  </si>
  <si>
    <t xml:space="preserve">Дэлхийн шилдэг 1500 их сургуулийн жагсаалтад 1 их сургуулийг оруулна. </t>
  </si>
  <si>
    <t xml:space="preserve">Дэлхийн шилдэг 1000 их сургуулийн чансаанд багтсан их сургууль, THE үнэлгээгээр </t>
  </si>
  <si>
    <t>1.5.</t>
  </si>
  <si>
    <t>АХ-2.2</t>
  </si>
  <si>
    <t>Эрүүл мэнд</t>
  </si>
  <si>
    <t>Халдварт болон халдварт бус өвчлөлийг 20 хувиар бууруулна.</t>
  </si>
  <si>
    <t>5 хүртэлх насны хүүхдийн эндэгдлийн түвшин /1,000 амьд төрөлтөд ногдох/</t>
  </si>
  <si>
    <t>Промиль</t>
  </si>
  <si>
    <t>Нялхсын эндэгдлийн түвшин /1,000 амьд төрөлтөд ногдох/</t>
  </si>
  <si>
    <t>Зүрх судасны өвчин, хорт хавдар, чихрийн шижин болон амьсгалын замын архаг өвчний шалтгаант нас баралтын түвшин /10,000 хүн амд ногдох/</t>
  </si>
  <si>
    <t>Продецимиль</t>
  </si>
  <si>
    <t>10,000 хүн амд ногдох халдварт өвчний тоо</t>
  </si>
  <si>
    <t>1.6.</t>
  </si>
  <si>
    <t>Дотоодод худалдаалж байгаа эмийн чанарыг олон улсын стандартад нийцүүлнэ.</t>
  </si>
  <si>
    <t>Монгол Улсын эмийн бүртгэлд бүртгэгдээгүй эмийн эзлэх хувь</t>
  </si>
  <si>
    <t>1.7.</t>
  </si>
  <si>
    <t>“Хэвийн” биеийн жинтэй иргэдийн тоог 5.6 хувиар нэмэгдүүлнэ.</t>
  </si>
  <si>
    <t>Илүүдэл жин ба таргалалттай хүн ам (БЖИ&gt;=25 кг/м2)</t>
  </si>
  <si>
    <t>2.1.</t>
  </si>
  <si>
    <t>АХ-3.3</t>
  </si>
  <si>
    <t>Хөдөлмөр эрхлэлт</t>
  </si>
  <si>
    <t xml:space="preserve">Дундаж цалинг 9.3 хувиар нэмэгдүүлнэ. </t>
  </si>
  <si>
    <t>Аж ахуйн нэгж байгууллагын ажиллагчдын сарын дундаж цалин, 2021 оны зэрэгцүүлэх үнээр</t>
  </si>
  <si>
    <t>2.2.</t>
  </si>
  <si>
    <t>Зохистой хөдөлмөр эрхэлж буй хүний тоог 40 мянгаар нэмэгдүүлнэ.</t>
  </si>
  <si>
    <t>Хөдөө аж ахуйн бус салбарын нийт ажиллагсдад албан бус ажил эрхлэгчдийн эзлэх хувь</t>
  </si>
  <si>
    <t>Хөдөлмөр эрхэлж байгаа боловч ядуурлын шугамаас доогоор хэрэглээтэй хүн амын хувийн жин</t>
  </si>
  <si>
    <t>2.3.</t>
  </si>
  <si>
    <t>АХ-3.1</t>
  </si>
  <si>
    <t>Нийгмийн хамгаалал</t>
  </si>
  <si>
    <t>Өндөр насны тэтгэврийн дундаж хэмжээг ажиллагчдын дундаж цалингийн 33 хувиас бууруулахгүй.</t>
  </si>
  <si>
    <t>Өндөр насны дундаж тэтгэвэр, ажиллагчдын дундаж цалингийн харьцаа</t>
  </si>
  <si>
    <t>3.1.</t>
  </si>
  <si>
    <t>АХ-1.1</t>
  </si>
  <si>
    <t>Соёл</t>
  </si>
  <si>
    <t>Үндэсний соёлын дархлааг 66 хувьд хүргэнэ.</t>
  </si>
  <si>
    <t>Үндэсний соёлын нэгдмэл зүйлийн индекс</t>
  </si>
  <si>
    <t>3.2.</t>
  </si>
  <si>
    <t>Соёлын бүтээлч үйлдвэрлэлийг 20 хувиар нэмэгдүүлнэ.</t>
  </si>
  <si>
    <t>Соёлын бүтээлч үйлдвэрлэлийн ДНБ-д эзлэх хувь</t>
  </si>
  <si>
    <t>4.1.</t>
  </si>
  <si>
    <t>АХ-2.3</t>
  </si>
  <si>
    <t xml:space="preserve">Хүн амын жилийн дундаж өсөлтийг 1.8 хувиас бууруулахгүй. </t>
  </si>
  <si>
    <t>Хүн амын жилийн дундаж өсөлт</t>
  </si>
  <si>
    <t>4.2.</t>
  </si>
  <si>
    <t>Гэр бүлийн эрүүл, тогтвортой байдлыг хангана.</t>
  </si>
  <si>
    <t>1000 хүн тутамд ногдох гэр бүл цуцлалт</t>
  </si>
  <si>
    <t>4.3.</t>
  </si>
  <si>
    <t>Нийгмийн халамжийн зорилтот бүлгийн иргэдийн амьжиргааны түвшинг дээшлүүлнэ.</t>
  </si>
  <si>
    <t>Нийгмийн халамжийн тэтгэврийг хүн амын амьжиргааны доод түвшний бүсүүдийн дундажтай харьцуулсан харьцаа</t>
  </si>
  <si>
    <t>Харьцаа</t>
  </si>
  <si>
    <t>5.1.</t>
  </si>
  <si>
    <t>АХ-2.5</t>
  </si>
  <si>
    <t>Хүнс</t>
  </si>
  <si>
    <t>Хүнсний аюулгүй байдлыг 7.6 хувиар сайжруулна.</t>
  </si>
  <si>
    <t>Хүнсний аюулгүй байдлын индекс</t>
  </si>
  <si>
    <t>5.2.</t>
  </si>
  <si>
    <t>АХ-7.3</t>
  </si>
  <si>
    <t>Хууль, дотоод хэрэг</t>
  </si>
  <si>
    <t>Гэмт хэрэг, зөрчлийг 3.3 хувиар бууруулна.</t>
  </si>
  <si>
    <t>Бүртгэгдсэн зөрчлийн тоо</t>
  </si>
  <si>
    <t>Мянган зөрчил</t>
  </si>
  <si>
    <t>Бүртгэгдсэн гэмт хэргийн тоо</t>
  </si>
  <si>
    <t>5.3.</t>
  </si>
  <si>
    <t>Хүний хүчин зүйлээс хамааралтай осол гэмтлийн гаралтыг 8.2 хувиар бууруулна.</t>
  </si>
  <si>
    <t>Осол гэмтлийн шалтгаант өвчлөл</t>
  </si>
  <si>
    <t>Зам тээврийн ослын шалтгаант нас баралтын түвшин /100,000 хүн амд ногдох/</t>
  </si>
  <si>
    <t>Просантимиль</t>
  </si>
  <si>
    <t>5.4.</t>
  </si>
  <si>
    <t>Барилга</t>
  </si>
  <si>
    <t>Орчны эрсдэлийг суурь түвшнээс 3 хувиар бууруулна.</t>
  </si>
  <si>
    <t>Орчны эрсдэлийн түвшин</t>
  </si>
  <si>
    <t>-</t>
  </si>
  <si>
    <t>Т- 3%</t>
  </si>
  <si>
    <t>5.5.</t>
  </si>
  <si>
    <t>АХ-6.4</t>
  </si>
  <si>
    <t>Байгаль орчны хамгаалал</t>
  </si>
  <si>
    <t>Агаар, орчны чанарыг стандарт түвшинд хүргэнэ.</t>
  </si>
  <si>
    <t>Агаарын чанарын стандартаас давсан бохирдолтой хот суурин газар</t>
  </si>
  <si>
    <t>Усны чанарын индексээр маш бохир, бохир зэрэглэлтэй цэг</t>
  </si>
  <si>
    <t>Хөрсний чанарын стандартаас давсан хүнд металлын бохирдолтой цэг</t>
  </si>
  <si>
    <t>5.6.</t>
  </si>
  <si>
    <t>Ногоон хөгжлийн сэргэлт</t>
  </si>
  <si>
    <t>Сэргэлтийн индекс</t>
  </si>
  <si>
    <t>С</t>
  </si>
  <si>
    <t>С+20%</t>
  </si>
  <si>
    <t>6.1.</t>
  </si>
  <si>
    <t>АХ-6.1</t>
  </si>
  <si>
    <t xml:space="preserve">Улсын тусгай хамгаалалттай газар нутгийн хэмжээг 9 хувиар нэмэгдүүлнэ. </t>
  </si>
  <si>
    <t>Тусгай хамгаалалттай газар нутгийн менежментийн үр ашигт байдлын үнэлгээний улсын дундаж</t>
  </si>
  <si>
    <t>6.2.</t>
  </si>
  <si>
    <t xml:space="preserve">Улсын тусгай хамгаалалттай газар нутгийн менежментийн үр ашгийг 18 хувиар нэмэгдүүлнэ. </t>
  </si>
  <si>
    <t>Улсын тусгай хамгаалалтад авсан газар нутгийн хэмжээ, нийт газар нутагт эзлэх хувь</t>
  </si>
  <si>
    <t>6.3.</t>
  </si>
  <si>
    <t>АХ-6.3</t>
  </si>
  <si>
    <t xml:space="preserve">Нийт усны хэрэглээнд эзлэх цэнгэг усны хэрэглээг 9.6 хувиас хэтрүүлэхгүй. </t>
  </si>
  <si>
    <t>Цэнгэг усны нийт нөөцөөс авч ашиглаж байгаа усны хэмжээ</t>
  </si>
  <si>
    <t>6.4.</t>
  </si>
  <si>
    <t>АХ-6.2</t>
  </si>
  <si>
    <t xml:space="preserve">Ойгоор бүрхэгдсэн талбайн хэмжээг 8.5 хувьд хүргэнэ. </t>
  </si>
  <si>
    <t>Ойгоор бүрхэгдсэн талбайн эзлэх хувь</t>
  </si>
  <si>
    <t>6.5.</t>
  </si>
  <si>
    <t xml:space="preserve">Цөлжилтийн нэн хүчтэй, хүчтэй зэрэглэлд өртсөн газрыг 2.7 хувиар бууруулна. </t>
  </si>
  <si>
    <t>Газрын доройтлын хувь</t>
  </si>
  <si>
    <t>6.6.</t>
  </si>
  <si>
    <t xml:space="preserve">Монгол орны биологийн олон янз байдлыг 2020 оны түвшинд хадгална. </t>
  </si>
  <si>
    <t>Ургамлын зүйл</t>
  </si>
  <si>
    <t>Зүйл</t>
  </si>
  <si>
    <t>Амьтны зүйл</t>
  </si>
  <si>
    <t>6.7.</t>
  </si>
  <si>
    <t>Хүлэмжийн хийн ялгарлыг 1.65 хувиар бууруулна.</t>
  </si>
  <si>
    <t>Хүлэмжийн хийн ялгарлын бууралт, өссөн дүнгээр</t>
  </si>
  <si>
    <t>7.1.</t>
  </si>
  <si>
    <t>АХ-5.6</t>
  </si>
  <si>
    <t>Авлигын үзүүлэлтээр 10 байр урагшилна.</t>
  </si>
  <si>
    <t>Дэлхийн банкны засаглалын үзүүлэлт: Авлигын индекс</t>
  </si>
  <si>
    <t>7.2.</t>
  </si>
  <si>
    <t>АХ-5.1</t>
  </si>
  <si>
    <t xml:space="preserve">Хууль, шүүхийн байгууллагын засаглалын хэрэгжилтээр 17 байр ахина. </t>
  </si>
  <si>
    <t>Дэлхийн банкны засаглалын үзүүлэлт: Хуулийн засаглал</t>
  </si>
  <si>
    <t>7.3.</t>
  </si>
  <si>
    <t>АХ-5.5</t>
  </si>
  <si>
    <t xml:space="preserve">Хүний эрхийн баталгаа хангагдсан 80 орны нэг болно. </t>
  </si>
  <si>
    <t>Дэлхийн банкны засаглалын үзүүлэлт: Иргэдийн дуу хоолой ба хариуцлага</t>
  </si>
  <si>
    <t>7.4.</t>
  </si>
  <si>
    <t>АХ-5.4</t>
  </si>
  <si>
    <t>Төрийн удирдлага</t>
  </si>
  <si>
    <t xml:space="preserve">УИХ, ИТХ-ын нийгмийн тулгамдсан асуудлыг оновчтой шийдвэрлэх чадавхаар 20 байр ахина. </t>
  </si>
  <si>
    <t>Дэлхийн банкны засаглалын үзүүлэлт: Тохируулгын чанар</t>
  </si>
  <si>
    <t>7.5.</t>
  </si>
  <si>
    <t>АХ-5.2</t>
  </si>
  <si>
    <t>Улс төр нь тогтвортой 58 орны нэг болно.</t>
  </si>
  <si>
    <t>Дэлхийн банкны засаглалын үзүүлэлт: Улс төрийн тогтвортой байдал</t>
  </si>
  <si>
    <t>7.6.</t>
  </si>
  <si>
    <t>АХ-4.4</t>
  </si>
  <si>
    <t>Гадаад харилцаа</t>
  </si>
  <si>
    <t>Гадаад таатай орчныг бэхжүүлнэ.</t>
  </si>
  <si>
    <t>Даяаршлын үзүүлэлт</t>
  </si>
  <si>
    <t>7.7.</t>
  </si>
  <si>
    <t>АХ-7.1</t>
  </si>
  <si>
    <t>Батлан хамгаалах</t>
  </si>
  <si>
    <t>Батлан хамгаалах чадавхыг бэхжүүлнэ.</t>
  </si>
  <si>
    <t>Батлан хамгаалах чадавх</t>
  </si>
  <si>
    <t>7.8.</t>
  </si>
  <si>
    <t>Төрийн бүтээмжийн сэргэлт</t>
  </si>
  <si>
    <t>Дэлхийн банкны засаглалын үзүүлэлт: Засгийн газрын үр нөлөө</t>
  </si>
  <si>
    <t>8.1.</t>
  </si>
  <si>
    <t>АХ-8.1</t>
  </si>
  <si>
    <t>Бүс, орон нутгийн хүний хөгжлийн зөрүүтэй байдлыг 22.4 хувиар бууруулна.</t>
  </si>
  <si>
    <t>Хүний хөгжлийн индексийн зөрүү</t>
  </si>
  <si>
    <t>8.2.</t>
  </si>
  <si>
    <t>АХ-8.2</t>
  </si>
  <si>
    <t>Орон нутагт амьдарч буй хүн амын тоог 4 хувиар нэмэгдүүлнэ.</t>
  </si>
  <si>
    <t>Орон нутгийн хүн амын эзлэх хувь</t>
  </si>
  <si>
    <t>8.3.</t>
  </si>
  <si>
    <t>Улсын төсвөөс санхүүгийн дэмжлэг авдаггүй аймгийн тоог нэгээр нэмэгдүүлнэ.</t>
  </si>
  <si>
    <t>Улсын төсвөөс санхүүгийн дэмжлэг авдаг аймгийн тоо</t>
  </si>
  <si>
    <t>8.4.</t>
  </si>
  <si>
    <t>Орон нутгийн засаглалын үр нөлөөний зөрүүтэй байдлыг 21.2 хувиар бууруулна.</t>
  </si>
  <si>
    <t>Засаглалын талаарх иргэдийн үнэлгээний зөрүү</t>
  </si>
  <si>
    <t>8.5.</t>
  </si>
  <si>
    <t>Бүс, орон нутагт дэд бүтцийн ялгаатай байдлыг 9 хувиар бууруулна.</t>
  </si>
  <si>
    <t>Орон нутгийн дэд бүтцийн хөгжлийн индексийн зөрүү</t>
  </si>
  <si>
    <t>8.6.</t>
  </si>
  <si>
    <t>Бүх салбар</t>
  </si>
  <si>
    <t>Хот, хөдөөгийн сэргэлт</t>
  </si>
  <si>
    <t>9.1.</t>
  </si>
  <si>
    <t>АХ-4.1</t>
  </si>
  <si>
    <t xml:space="preserve">Макро эдийн засгийн тогтвортой байдлаар 17 байр ахина. </t>
  </si>
  <si>
    <t>Макро эдийн засгийн тогтвортой байдлын үзүүлэлт</t>
  </si>
  <si>
    <t>9.2.</t>
  </si>
  <si>
    <t xml:space="preserve">Дотоодын зах зээлийн өрсөлдөх чадварыг 25 хувиар нэмэгдүүлнэ. </t>
  </si>
  <si>
    <t>Бүтээгдэхүүний зах зээлийн өрсөлдөх чадварын үзүүлэлт</t>
  </si>
  <si>
    <t>9.3.</t>
  </si>
  <si>
    <t>АХ-4.3</t>
  </si>
  <si>
    <t xml:space="preserve">Гадаад худалдааны нээлттэй байдлаар дэлхийд тэргүүлэгч 37 орны нэг болно. </t>
  </si>
  <si>
    <t>Гадаад худалдааны нээлттэй байдлын үзүүлэлт</t>
  </si>
  <si>
    <t>9.4.</t>
  </si>
  <si>
    <t>Санхүү</t>
  </si>
  <si>
    <t xml:space="preserve">Компанийн засаглалаар тэргүүлэгч 46 орны нэг болно. </t>
  </si>
  <si>
    <t>Компанийн засаглалын үзүүлэлт</t>
  </si>
  <si>
    <t>9.5.</t>
  </si>
  <si>
    <t>АХ-7.4</t>
  </si>
  <si>
    <t>Өмчийн эрхийн хамгааллаар 20 байр ахина.</t>
  </si>
  <si>
    <t>Өмчийн эрхийн хамгааллын үзүүлэлт</t>
  </si>
  <si>
    <t>9.6.</t>
  </si>
  <si>
    <t>АХ-2.4</t>
  </si>
  <si>
    <t>Дижитал эдийн засгийг 11.5 хувиар нэмэгдүүлнэ.</t>
  </si>
  <si>
    <t>Цахим эдийн засгийн ДНБ-д эзлэх хувь</t>
  </si>
  <si>
    <t xml:space="preserve">Бизнесийн шинэ санааг дэмжих инновацын орчны хөгжлөөр эхний 85 орны нэг болно. </t>
  </si>
  <si>
    <t>Бизнесийн шинэ санааг дэмжих инновацын орчны үзүүлэлт</t>
  </si>
  <si>
    <t>Бизнесийн орчны судалгааны ерөнхий үзүүлэлтийн үнэлгээ</t>
  </si>
  <si>
    <t>оноо</t>
  </si>
  <si>
    <t>10.2.</t>
  </si>
  <si>
    <t xml:space="preserve">Инновацын бүтээгдэхүүнийг эдийн засгийн эргэлтэд оруулах чадвараар эхний 80 орны нэг болно. </t>
  </si>
  <si>
    <t>Инновацын чадавхын үзүүлэлт</t>
  </si>
  <si>
    <t>ДНБ-д дунд болон өндөр технологийн үйлдвэрийн салбарын нэмэгдэл өртгийн эзлэх хувь</t>
  </si>
  <si>
    <t>11.1.</t>
  </si>
  <si>
    <t>АХ-4.2</t>
  </si>
  <si>
    <t>Уул уурхай</t>
  </si>
  <si>
    <t>Хариуцлагатай уул уурхайн нийт үйлдвэрлэлийг 57.2 хувиар нэмэгдүүлнэ.</t>
  </si>
  <si>
    <t>Уул уурхайн салбарын нэмэгдэл өртөг</t>
  </si>
  <si>
    <t>Их наяд төгрөг, 2015 оны зэрэгцүүлэх үнээр</t>
  </si>
  <si>
    <t>11.2.</t>
  </si>
  <si>
    <t>АХ-8.3</t>
  </si>
  <si>
    <t>Хөдөө аж ахуй</t>
  </si>
  <si>
    <t>Хөдөө аж ахуйн үйлдвэрлэлийг 6 хувиар нэмэгдүүлнэ.</t>
  </si>
  <si>
    <t>Хөдөө аж ахуйн салбарын нэмэгдэл өртөг</t>
  </si>
  <si>
    <t>11.3.</t>
  </si>
  <si>
    <t>Стандартын шаардлага хангасан хөдөө аж ахуйн гаралтай түүхий эд, бүтээгдэхүүний нийлүүлэлтийг 22.5 хувиар нэмэгдүүлнэ.</t>
  </si>
  <si>
    <t>Стандартын шаардлага хангасан хөдөө аж ахуйн гаралтай түүхий эд, бүтээгдэхүүний эзлэх хувь</t>
  </si>
  <si>
    <t>тооцох</t>
  </si>
  <si>
    <t>11.4.</t>
  </si>
  <si>
    <t>Боловсруулах үйлдвэрлэл</t>
  </si>
  <si>
    <t>Боловсруулах үйлдвэрлэлийн салбарын нэмүү өртгийг 44.6 хувиар нэмэгдүүлнэ.</t>
  </si>
  <si>
    <t>Боловсруулах үйлдвэрлэлийн нэмэгдэл өртөг</t>
  </si>
  <si>
    <t>11.5.</t>
  </si>
  <si>
    <t>Аялал жуулчлал</t>
  </si>
  <si>
    <t>Гадаад жуулчдын тоог 1.3 саяд хүргэнэ.</t>
  </si>
  <si>
    <t>Хүлээн авах гадаад жуулчдын тоо</t>
  </si>
  <si>
    <t>сая.хүн</t>
  </si>
  <si>
    <t>11.6.</t>
  </si>
  <si>
    <t>АХ-4.5</t>
  </si>
  <si>
    <t>Худалдаа</t>
  </si>
  <si>
    <t xml:space="preserve">Худалдааны салбарын нэмүү өртгийг 20.8 хувиар нэмэгдүүлнэ. </t>
  </si>
  <si>
    <t>Худалдааны салбарын нэмэгдэл өртөг</t>
  </si>
  <si>
    <t>11.7.</t>
  </si>
  <si>
    <t>Үйлчилгээ</t>
  </si>
  <si>
    <t>Үйлчилгээний салбарын нэмүү өртгийг 10.5 хувиар нэмэгдүүлнэ.</t>
  </si>
  <si>
    <t>Үйлчилгээний салбарын нэмэгдэл өртөг</t>
  </si>
  <si>
    <t>11.8.</t>
  </si>
  <si>
    <t>Санхүүгийн зах зээлийн багтаамжийг 5.1 хувиар нэмэгдүүлнэ.</t>
  </si>
  <si>
    <t>Санхүүгийн болон даатгалын салбарын нэмэгдэл өртөг</t>
  </si>
  <si>
    <t>Зам, тээвэр</t>
  </si>
  <si>
    <t>Логистикийн гүйцэтгэлийн үзүүлэлтийг 5 хувиар сайжруулна.</t>
  </si>
  <si>
    <t>Логистикийн гүйцэтгэлийн индекс</t>
  </si>
  <si>
    <t>11.10.</t>
  </si>
  <si>
    <t>АХ-5.3</t>
  </si>
  <si>
    <t>Мэдээлэл, харилцаа холбоо</t>
  </si>
  <si>
    <t>Мэдээлэл, харилцаа холбооны хөгжлийн үзүүлэлтийг 1 хувиар нэмэгдүүлнэ.</t>
  </si>
  <si>
    <t>Цахим засаглалын хөгжлийн индекс</t>
  </si>
  <si>
    <t>11.11.</t>
  </si>
  <si>
    <t>Боомтын сэргэлт</t>
  </si>
  <si>
    <t>11.12.</t>
  </si>
  <si>
    <t>Эрчим хүч</t>
  </si>
  <si>
    <t>Эрчим хүчний сэргэлт</t>
  </si>
  <si>
    <t xml:space="preserve">Салбарын үр дүн </t>
  </si>
  <si>
    <t>ТЕЗ-ийн нэр</t>
  </si>
  <si>
    <t>Төсвийн ерөнхийлөн захирагчийн үр дүн</t>
  </si>
  <si>
    <t>1.1.1.</t>
  </si>
  <si>
    <t>МУХТЖҮЧ-2.1</t>
  </si>
  <si>
    <t>Боловсрол, шинжлэх ухааны сайд</t>
  </si>
  <si>
    <t>Ерөнхий боловсролын сургуульд элсэгчдийн бэлтгэгдсэн байдлын үнэлгээг 4 хувиар нэмэгдүүлнэ.</t>
  </si>
  <si>
    <t>Ерөнхий боловсролын сургуульд элсэгчдийн бэлтгэгдсэн байдлын үнэлгээ</t>
  </si>
  <si>
    <t>Сургуулийн өмнөх боловсролын хамран сургалтын цэвэр жин</t>
  </si>
  <si>
    <t>Бүлэг дүүргэлт</t>
  </si>
  <si>
    <t>1.2.1.</t>
  </si>
  <si>
    <t xml:space="preserve">Боловсролын чанарын үзүүлэлтийг 12 хувиар нэмэгдүүлнэ. </t>
  </si>
  <si>
    <t>Бага боловсролын чанарын үнэлгээний дундаж</t>
  </si>
  <si>
    <t>Суурь боловсролын чанарын үнэлгээний дундаж</t>
  </si>
  <si>
    <t>1.3.1.</t>
  </si>
  <si>
    <t>МСҮТ төгсөгчдөөс мэргэжлээрээ ажиллагчдыг 4 хувиар нэмэгдүүлнэ.</t>
  </si>
  <si>
    <t>Нийт төгсөгчдөд мэргэжлээрээ ажиллаж байгаа төгсөгчдийн эзлэх хувь</t>
  </si>
  <si>
    <t>1.4.1.</t>
  </si>
  <si>
    <t>Их, дээд сургууль төгсөгчдөөс мэргэжлээрээ ажиллагчдыг 3 хувиар нэмэгдүүлнэ.</t>
  </si>
  <si>
    <t>1.5.1.</t>
  </si>
  <si>
    <t>МУХТЖҮЧ-2.2</t>
  </si>
  <si>
    <t>Эрүүл мэндийн сайд</t>
  </si>
  <si>
    <t>Амьдралын зөв дадал хэвшилтэй иргэдийн тоог 30 хувиар нэмэгдүүлнэ.</t>
  </si>
  <si>
    <t>Эрсдэлт хүчин зүйлийн нөлөөнд автаагүй хүн амын эзлэх хувь</t>
  </si>
  <si>
    <t>Урьдчилан сэргийлэх үзлэгийн хамралт</t>
  </si>
  <si>
    <t>Согтууруулах ундаа хэтрүүлэн хэрэглэгчдийн хувь</t>
  </si>
  <si>
    <t>1.6.1.</t>
  </si>
  <si>
    <t>Эм үйлдвэрлэлийн зохистой дадлын шаардлагыг хангасан эмийн эзлэх хэмжээг 18.7 хувьд хүргэнэ.</t>
  </si>
  <si>
    <t>Эм үйлдвэрлэлийн зохистой дадал (GMP)-ын шаардлагыг хангасан эмийн эзлэх хувь</t>
  </si>
  <si>
    <t>1.7.1.</t>
  </si>
  <si>
    <t>МУХТЖҮЧ-3.5</t>
  </si>
  <si>
    <t>Спортын асуудал эрхэлсэн сайд</t>
  </si>
  <si>
    <t>Өдөрт 30 минут дасгал хөдөлгөөн хийдэг иргэдийн тоог 10 хувиар нэмэгдүүлнэ.</t>
  </si>
  <si>
    <t>Өдөрт 30 минут дасгал хөдөлгөөн хийдэг иргэдийн тоо</t>
  </si>
  <si>
    <t>Хөдөлгөөний хомсдолтой 15-69 насныхны хүн амын эзлэх хувь</t>
  </si>
  <si>
    <t>2.1.1.</t>
  </si>
  <si>
    <t>МУХТЖҮЧ-2.6</t>
  </si>
  <si>
    <t>Ерөнхий сайд</t>
  </si>
  <si>
    <t>Хөдөлмөрийн бүтээмжийг 14 хувиар нэмэгдүүлнэ.</t>
  </si>
  <si>
    <t>Нэг ажиллагчид ногдох ДНБ, зэрэгцүүлэх үнээр тооцсон</t>
  </si>
  <si>
    <t>ам доллар</t>
  </si>
  <si>
    <t>2.2.1.</t>
  </si>
  <si>
    <t>Ажлын байрны тоог 30 мянгаар нэмэгдүүлнэ.</t>
  </si>
  <si>
    <t>Шинээр бий болсон ажлын байрны тоо</t>
  </si>
  <si>
    <t>Ажилгүйдлийн түвшин</t>
  </si>
  <si>
    <t>2.2.2.</t>
  </si>
  <si>
    <t>Хөдөлмөр, нийгмийн хамгааллын сайд</t>
  </si>
  <si>
    <t>Албан бус хөдөлмөр эрхлэлтийг 4 хувиар бууруулна.</t>
  </si>
  <si>
    <t>Албан бус хөдөлмөр эрхлэлт</t>
  </si>
  <si>
    <t>2.3.1.</t>
  </si>
  <si>
    <t>МУХТЖҮЧ-3.1</t>
  </si>
  <si>
    <t xml:space="preserve">Тэтгэврийн даатгалын сангийн үлдэгдэл хөрөнгийн жилийн дундаж өгөөжийг 5 хувьд хүргэнэ. </t>
  </si>
  <si>
    <t>Тэтгэврийн даатгалын сангийн үлдэгдэл хөрөнгийн жилийн дундаж өгөөж</t>
  </si>
  <si>
    <t>3.1.1.</t>
  </si>
  <si>
    <t>МУХТЖҮЧ-1.2</t>
  </si>
  <si>
    <t>Соёлын сайд</t>
  </si>
  <si>
    <t>Нүүдлийн соёл иргэншлийг 20 хувиар бэхжүүлнэ.</t>
  </si>
  <si>
    <t>Нүүдлийн соёл иргэншлийн индекс</t>
  </si>
  <si>
    <t>3.1.2.</t>
  </si>
  <si>
    <t>МУХТЖҮЧ-1.1</t>
  </si>
  <si>
    <t>Нийгмийн соён гэгээрлийн түвшинг 20 хувиар нэмэгдүүлнэ.</t>
  </si>
  <si>
    <t>Иргэдийн соён гэгээрлийн түвшин</t>
  </si>
  <si>
    <t>3.1.3.</t>
  </si>
  <si>
    <t>МУХТЖҮЧ-1.5</t>
  </si>
  <si>
    <t>Гадаад харилцааны сайд</t>
  </si>
  <si>
    <t>Хилийн чанад дахь монголчууд, монгол угсаатны хамтын ажиллагаа 20 хувиар нэмэгдүүлнэ.</t>
  </si>
  <si>
    <t>Дэлхийн Монгол индекс</t>
  </si>
  <si>
    <t>3.1.4</t>
  </si>
  <si>
    <t>Ерөнхийлөгчийн тамгын газрын дарга</t>
  </si>
  <si>
    <t>Эв нэгдлийн нягтралыг 20 хувиар нэмэгдүүлнэ.</t>
  </si>
  <si>
    <t>Үндэсний эв нэгдлийн индексийн үзүүлэлт</t>
  </si>
  <si>
    <t>3.2.1.</t>
  </si>
  <si>
    <t>МУХТЖҮЧ-4.2</t>
  </si>
  <si>
    <t>4.1.1.</t>
  </si>
  <si>
    <t>МУХТЖҮЧ-2.3</t>
  </si>
  <si>
    <t>Төрөлтийг хязгаарлагч хүчин зүйлийн нөлөөллийг 20 хувиар бууруулна.</t>
  </si>
  <si>
    <t>Төрөлтийн нийлбэр коэффициент (нэг эмэгтэйд ногдох)</t>
  </si>
  <si>
    <t>4.2.1.</t>
  </si>
  <si>
    <t xml:space="preserve">Хүүхдийн эрхийн баталгааг 1 хувиар сайжруулна. </t>
  </si>
  <si>
    <t>Хүүхдийн эрхийн индекс</t>
  </si>
  <si>
    <t>4.2.2.</t>
  </si>
  <si>
    <t>Гэр бүлийн эерэг харилцааг бэхжүүлнэ.</t>
  </si>
  <si>
    <t>4.2.3.</t>
  </si>
  <si>
    <t>Эрүүл, идэвхтэй ахмад настныг 20 хувиар нэмэгдүүлнэ.</t>
  </si>
  <si>
    <t>Хэрэгцээтэй үедээ эрүүл мэндийн тусламж, үйлчилгээ авч чаддаг ахмад настан</t>
  </si>
  <si>
    <t>Сайн дурын үйлчилгээнд хамрагдсан ахмад настан</t>
  </si>
  <si>
    <t>Т+20%</t>
  </si>
  <si>
    <t>4.3.1.</t>
  </si>
  <si>
    <t>Зорилтот бүлгийг хэрэгцээнд нийцсэн нийгмийн халамжийн үйлчилгээнд бүрэн хамруулна.</t>
  </si>
  <si>
    <t xml:space="preserve">Нийт халамж хүртэгч хүн амд ядуурлын шугамаас доогуур амьжиргаатай хүн амын эзлэх хувь </t>
  </si>
  <si>
    <t>Т-10%</t>
  </si>
  <si>
    <t>4.3.2.</t>
  </si>
  <si>
    <t>Нийгмийн халамжийн үйл ажиллагаанд хамрагдаж буй 5000 иргэнийг хөдөлмөр эрхлэлтэд шилжүүлнэ.</t>
  </si>
  <si>
    <t>Нийгмийн халамжийн үйлчилгээнээс хөдөлмөр эрхлэлтэд шилжсэн хүний тоо</t>
  </si>
  <si>
    <t>5.1.1.</t>
  </si>
  <si>
    <t>МУХТЖҮЧ-2.5</t>
  </si>
  <si>
    <t>Хүнс, хөдөө аж ахуй, хөнгөн үйлдвэрийн сайд</t>
  </si>
  <si>
    <t>Гол нэр төрлийн хүнсний бүтээгдэхүүний дотоодын хангамжийг 4 хувиар нэмэгдүүлнэ.</t>
  </si>
  <si>
    <t>Гол нэр төрлийн 16 хүнсний бүтээгдэхүүний дотоодын хангамж</t>
  </si>
  <si>
    <t>5.1.2.</t>
  </si>
  <si>
    <t>Сангийн сайд</t>
  </si>
  <si>
    <t>Импортын хүнсний баталгаажилтыг 80 хувьд хүргэнэ.</t>
  </si>
  <si>
    <t xml:space="preserve">Импортын хүнсний бүтээгдэхүүний лабораторийн шинжилгээнд хамрагдалтын түвшин </t>
  </si>
  <si>
    <t>5.2.1.</t>
  </si>
  <si>
    <t>МУХТЖҮЧ-7.3</t>
  </si>
  <si>
    <t>Хууль зүй, дотоод хэргийн сайд</t>
  </si>
  <si>
    <t xml:space="preserve">Цагдаагийн байгууллагын үйлчилгээний талаарх иргэдийн сэтгэл ханамжийн түвшинг 20 хувиар нэмэгдүүлнэ. </t>
  </si>
  <si>
    <t>Хууль, эрхзүйн салбарын үйлчилгээний талаарх иргэдийн сэтгэл ханамжийн үнэлгээ</t>
  </si>
  <si>
    <t>5.2.2.</t>
  </si>
  <si>
    <t>Гэмт хэрэг, зөрчил үйлдэж болзошгүй эрсдэл бүхий иргэдийн тоог 20 хувиар бууруулна.</t>
  </si>
  <si>
    <t>Давтан гэмт хэрэг үйлдсэн хүний тоо</t>
  </si>
  <si>
    <t>5.2.3.</t>
  </si>
  <si>
    <t>МУХТЖҮЧ-7.4</t>
  </si>
  <si>
    <t>Улсын ерөнхий прокурор</t>
  </si>
  <si>
    <t>Шүүхээс буцаагдсан хэргийн тоог 20 хувиар бууруулна.</t>
  </si>
  <si>
    <t>Анхан шатны шүүхээс прокурорт буцаасан хэргийн эзлэх хувь</t>
  </si>
  <si>
    <t>5.3.1.</t>
  </si>
  <si>
    <t>Осол гэмтлээс урьдчилан сэргийлэх дадалтай иргэдийн тоог 20 хувиар нэмэгдүүлнэ.</t>
  </si>
  <si>
    <t>Осол гэмтлээс урьдчилан сэргийлэх дадалтай иргэдийн тоо</t>
  </si>
  <si>
    <t>5.4.1.</t>
  </si>
  <si>
    <t>Шадар Сайд</t>
  </si>
  <si>
    <t>Гамшгийн эрсдэлийг даван туулах чадавхыг 30 хувиар нэмэгдүүлнэ.</t>
  </si>
  <si>
    <t xml:space="preserve">Гамшиг, аюулт үзэгдлийн улмаас учирсан эдийн засгийн шууд хохирлын ДНБ-д эзлэх хувь </t>
  </si>
  <si>
    <t>Гамшиг, аюулт үзэгдэл, ослын улмаас амь насаа алдсан, сураггүй алга болсон, нэрвэгдсэн хүний тоо /100,000 хүн амд ногдох/</t>
  </si>
  <si>
    <t>5.4.2.</t>
  </si>
  <si>
    <t>МУХТЖҮЧ-6.4</t>
  </si>
  <si>
    <t>Байгаль орчин, аялал жуулчлалын сайд</t>
  </si>
  <si>
    <t xml:space="preserve">Цаг уур орчны шинжилгээний таамаглалын таарцыг 1 хувиар нэмэгдүүлнэ. </t>
  </si>
  <si>
    <t>Цаг агаарын урьдчилсан мэдээний дундаж таарц, богино хугацаагаар</t>
  </si>
  <si>
    <t>5.4.3.</t>
  </si>
  <si>
    <t>МУХТЖҮЧ-9.3</t>
  </si>
  <si>
    <t>Барилга, хот байгуулалтын сайд</t>
  </si>
  <si>
    <t>Инженерийн бүрэн хангамжтай орон сууцанд амьдардаг өрхийн тоог 21.6 хувиар нэмэгдүүлнэ.</t>
  </si>
  <si>
    <t>Инженерийн бүрэн хангамжтай орон сууцаар хангагдсан өрхийн нийт өрхөд эзлэх хувь</t>
  </si>
  <si>
    <t>5.4.4.</t>
  </si>
  <si>
    <t xml:space="preserve">Иргэдийн олон талт хэрэгцээг хангасан орчныг 20 хувиар нэмэгдүүлнэ. </t>
  </si>
  <si>
    <t>Хөгжлийн бэрхшээлтэй хүн, ахмад настан, хүүхэд зэрэг хүн амын бүлэгт ээлтэй, хүртээмжтэй иргэний барилга байгууламж</t>
  </si>
  <si>
    <t>5.5.1.</t>
  </si>
  <si>
    <t xml:space="preserve">Орчныг бохирдуулагчдын тоог 20 хувиар бууруулна. </t>
  </si>
  <si>
    <t>Агаар дахь PM2.5 тоосонцрын жилийн дундаж агууламж</t>
  </si>
  <si>
    <t xml:space="preserve">мкг/м3 </t>
  </si>
  <si>
    <t>Агаар дахь PM10 тоосонцрын жилийн дундаж агууламж</t>
  </si>
  <si>
    <t>Хүрээлэн буй орчин:MNS4943:2015 стандартын шаардлага хангасан хаягдал усны эзлэх хувь</t>
  </si>
  <si>
    <t>5.6.1.</t>
  </si>
  <si>
    <t>Хог хаягдлын дахин боловсруулалтын түвшинг 43.9 хувиар нэмэгдүүлнэ.</t>
  </si>
  <si>
    <t>Дахин боловсруулсан хог хаягдлын эзлэх хувь</t>
  </si>
  <si>
    <t>6.1.1.</t>
  </si>
  <si>
    <t>МУХТЖҮЧ-6.1</t>
  </si>
  <si>
    <t xml:space="preserve">Тусгай хамгаалалтад авахтай холбоотой зөрчил маргааныг 20 хувиар бууруулна. </t>
  </si>
  <si>
    <t>Хилийн зааг нь баталгаажаагүй тусгай хамгаалалттай газар нутгийн тоо</t>
  </si>
  <si>
    <t>6.2.1.</t>
  </si>
  <si>
    <t>МУХТЖҮЧ-6.2</t>
  </si>
  <si>
    <t xml:space="preserve">Тусгай хамгаалалттай газар нутгийн хамгаалалд иргэн, аж ахуйн нэгжийн оролцооны түвшинг 20 хувиар нэмэгдүүлнэ. </t>
  </si>
  <si>
    <t>Төр, хувийн хэвшлийн түншлэлийн гэрээгээр хамгааллын менежментийг хэрэгжүүлж байгаа тусгай хамгаалалттай газар нутаг</t>
  </si>
  <si>
    <t>6.3.1.</t>
  </si>
  <si>
    <t>МУХТЖҮЧ-6.3</t>
  </si>
  <si>
    <t>Ус хэрэглээний үр ашигт байдлыг 3 хувиар нэмэгдүүлнэ.</t>
  </si>
  <si>
    <t>Цаг хугацааны явцад гарсан ус хэрэглээний үр ашгийн өөрчлөлт</t>
  </si>
  <si>
    <t>Төг/м3</t>
  </si>
  <si>
    <t>6.4.1.</t>
  </si>
  <si>
    <t xml:space="preserve">Тарьсан модны ургалтыг 70 хувьд хүргэнэ. </t>
  </si>
  <si>
    <t>Тарьсан модны ургалтын хувь</t>
  </si>
  <si>
    <t>6.5.1.</t>
  </si>
  <si>
    <t>Бэлчээрийн даац хэтрэлтийг 5 хувиар бууруулна.</t>
  </si>
  <si>
    <t xml:space="preserve">100 га бэлчээр хадлангийн талбайд ногдох хонин толгойд шилжүүлсэн малын тоо </t>
  </si>
  <si>
    <t>6.5.2.</t>
  </si>
  <si>
    <t>Нөхөн сэргээлт хийсэн талбайг 30 хувиар нэмэгдүүлнэ.</t>
  </si>
  <si>
    <t>Хамгаалах, нөхөн сэргээх арга хэмжээг хэрэгжүүлсэн газрын хэмжээ</t>
  </si>
  <si>
    <t>сая га</t>
  </si>
  <si>
    <t>6.6.1.</t>
  </si>
  <si>
    <t>Ашиглалтад өртөмтгий амьтан, ургамлын ашиглалтын нөөцийг бүсчлэн бий болгоно.</t>
  </si>
  <si>
    <t>Байгалийн ургамлыг тарималжуулсан талбайн хэмжээ</t>
  </si>
  <si>
    <t>Га</t>
  </si>
  <si>
    <t>Нэн ховор, ховор амьтан сэргээн нутагшуулсан төсөл</t>
  </si>
  <si>
    <t>6.7.1.</t>
  </si>
  <si>
    <t xml:space="preserve">Ногоон технологи нэвтрүүлэлтийг 20 хувиар нэмэгдүүлнэ. </t>
  </si>
  <si>
    <t>Ногоон зээлд хамрагдсан иргэн, аж ахуйн нэгжийн тоо</t>
  </si>
  <si>
    <t>7.1.1.</t>
  </si>
  <si>
    <t>МУХТЖҮЧ-5.6</t>
  </si>
  <si>
    <t>Авлигатай тэмцэх газар</t>
  </si>
  <si>
    <t xml:space="preserve">Авлигыг үл тэвчих соёл, хандлагыг 20 хувиар нэмэгдүүлнэ. </t>
  </si>
  <si>
    <t>Сүүлийн 12 сарын хугацаанд төрийн үйлчилгээ авахдаа төрийн албан хаагчид хээл хахууль өгсөн, эсхүл төрийн албан хаагч хээл хахууль шаардсан тохиолдолтой тулгарч байсан аж ахуйн нэгжийн эзлэх хувь</t>
  </si>
  <si>
    <t>7.2.1.</t>
  </si>
  <si>
    <t>МУХТЖҮЧ-5.5</t>
  </si>
  <si>
    <t>Шүүхийн ерөнхий зөвлөлийн дарга</t>
  </si>
  <si>
    <t>Шүүхэд итгэх итгэлийг 20 хувиар нэмэгдүүлнэ.</t>
  </si>
  <si>
    <t>Шүүхэд итгэх иргэдийн итгэл</t>
  </si>
  <si>
    <t>7.2.2.</t>
  </si>
  <si>
    <t>Шүүхийн сахилгын хорооны дарга</t>
  </si>
  <si>
    <t>Сахилгын хэргийг сэргээн үүсгэсэн гомдлын нийт гомдолд эзлэх хувийг 50 хувиар бууруулна.</t>
  </si>
  <si>
    <t>Сахилгын хэргийг сэргээн үүсгэсэн гомдлын нийт гомдолд эзлэх хувь</t>
  </si>
  <si>
    <t>7.2.3.</t>
  </si>
  <si>
    <t>МУХТЖҮЧ-5.4</t>
  </si>
  <si>
    <t>Үндсэн хуулийн цэцийн дарга</t>
  </si>
  <si>
    <t xml:space="preserve">Үндсэн хуулийн цэцэд итгэх иргэдийн итгэлийг 20 хувиар нэмэгдүүлнэ. </t>
  </si>
  <si>
    <t>Үндсэн хуулийн цэцэд итгэх иргэдийн итгэл</t>
  </si>
  <si>
    <t xml:space="preserve">Т+ 20% </t>
  </si>
  <si>
    <t>7.2.4.</t>
  </si>
  <si>
    <t>Улсын дээд шүүхийн ерөнхий шүүгч</t>
  </si>
  <si>
    <t>Шүүхийн хараат бус байдлыг 20 хувиар нэмэгдүүлнэ.</t>
  </si>
  <si>
    <t>Шүүхийн индекс</t>
  </si>
  <si>
    <t>7.3.1.</t>
  </si>
  <si>
    <t>Хүний эрхийн үндэсний комиссын дарга</t>
  </si>
  <si>
    <t xml:space="preserve">Хүний эрхийн зөрчлийг 30 хувиар бууруулна. </t>
  </si>
  <si>
    <t>Хүний эрх, эрх чөлөө зөрчигдсөн талаарх иргэд, аж ахуйн нэгж байгууллагаас ирүүлсэн гомдол</t>
  </si>
  <si>
    <t>7.3.2.</t>
  </si>
  <si>
    <t>МУХТЖҮЧ-2.7</t>
  </si>
  <si>
    <t>Визийн зөрчилтэй гадаад иргэдийн тоог 20 хувиар бууруулна.</t>
  </si>
  <si>
    <t>Зөрчил гаргасан гадаадын иргэн, хуулийн этгээд, уригч иргэний тоо</t>
  </si>
  <si>
    <t>7.3.3.</t>
  </si>
  <si>
    <t>Яллагдагчдын эсрэг хүний эрхийн зөрчлийг 20 хувиар бууруулна.</t>
  </si>
  <si>
    <t>Ял эдлүүлэх ажиллагаанд мөрдөгдөж буй хууль, журмыг зөрчсөн, хангалтгүй хэрэгжүүлсэн зөрчил</t>
  </si>
  <si>
    <t>7.3.4.</t>
  </si>
  <si>
    <t>Шүүх дээр иргэний эрхийг хамгаалах тэгш эрхийн зарчмын хэрэгжилтийг 10 хувиар нэмэгдүүлнэ.</t>
  </si>
  <si>
    <t>Шүүхийн мэтгэлцээний идэвхийг үнэлсэн байдал</t>
  </si>
  <si>
    <t>7.3.5.</t>
  </si>
  <si>
    <t>Жендерийн тэгш байдлын үзүүлэлтийг 15 хувиар сайжруулна.</t>
  </si>
  <si>
    <t>Жендэрийн тэгш бус байдлын үзүүлэлт</t>
  </si>
  <si>
    <t>Индекс</t>
  </si>
  <si>
    <t>7.3.6.</t>
  </si>
  <si>
    <t>Цагаатгах ажлыг удирдан зохион байгуулах улсын комиссын дарга</t>
  </si>
  <si>
    <t>Нотлох баримт тогтоогдоогүй хэргийн шийдвэрлэлтийг 20 хувиар нэмэгдүүлнэ.</t>
  </si>
  <si>
    <t>Нотлох баримт тогтоогдоогүй хэргийн тоо</t>
  </si>
  <si>
    <t>7.4.1.</t>
  </si>
  <si>
    <t>Улсын их хурлын тамгын газар</t>
  </si>
  <si>
    <t>Шийдвэрийн хийдэл, давхцалын тоог 20 хувиар бууруулна.</t>
  </si>
  <si>
    <t>Шийдвэр гаргалт нь хүртээмжтэй, хариуцлагатай байдагт итгэдэг хүн амын эзлэх хувь</t>
  </si>
  <si>
    <t>7.4.2.</t>
  </si>
  <si>
    <t>МУХТЖҮЧ-5.3</t>
  </si>
  <si>
    <t>Үндэсний статистикийн хорооны дарга</t>
  </si>
  <si>
    <t>Хөгжлийн бодлого, төлөвлөлтийн мэдээллийн бэлэн байдлыг 15 хувиар нэмэгдүүлнэ</t>
  </si>
  <si>
    <t>Урт хугацааны хөгжлийн бодлогын баримт бичгийн шалгуур үзүүлэлтийн бэлэн байдлын түвшин</t>
  </si>
  <si>
    <t>7.5.1.</t>
  </si>
  <si>
    <t>Сонгуулийн ерөнхий хорооны дарга</t>
  </si>
  <si>
    <t>Шударга, ардчилсан сонгуулийн соёлыг төлөвшүүлнэ.</t>
  </si>
  <si>
    <t>Чөлөөт шударга сонгуулийн индекс /Free and fair elections/</t>
  </si>
  <si>
    <t>7.5.2.</t>
  </si>
  <si>
    <t>Улстөрийн намуудын санхүүжилтийн ил тод байдлыг нэмэгдүүлнэ.</t>
  </si>
  <si>
    <t>Санхүүжилтээ нээлттэй, ил тод тайлагнадаг улс төрийн намын тоо</t>
  </si>
  <si>
    <t>7.6.1.</t>
  </si>
  <si>
    <t>МУХТЖҮЧ-4.4</t>
  </si>
  <si>
    <t>Монгол Улсын Азийн эрх мэдлийн индексэд эзлэх байрыг 3.5 хувиар нэмэгдүүлнэ.</t>
  </si>
  <si>
    <t>Азийн эрх мэдлийн индекс</t>
  </si>
  <si>
    <t>7.7.1.</t>
  </si>
  <si>
    <t>Батлан хамгаалахын сайд</t>
  </si>
  <si>
    <t>Иргэдийн эх оронч үзлийг төлөвшүүлнэ.</t>
  </si>
  <si>
    <t>Цэргийн мэргэжил олгох сургалтад оролцогчид </t>
  </si>
  <si>
    <t>Хүн </t>
  </si>
  <si>
    <t>2022  </t>
  </si>
  <si>
    <t>Энхийг сахиулах ажиллагаанд оролцогчид </t>
  </si>
  <si>
    <t>2022 </t>
  </si>
  <si>
    <t>7.8.1.</t>
  </si>
  <si>
    <t>Үндэсний аюулгүй байдлын зөвлөл</t>
  </si>
  <si>
    <t>Үндэсний аюулгүй байдлын зөвлөмжийн хэрэгжилтийг бүрэн хангана.</t>
  </si>
  <si>
    <t>Үндэсний аюулгүй байдлын зөвлөмжийн хэрэгжилтийн түвшин</t>
  </si>
  <si>
    <t>7.8.2.</t>
  </si>
  <si>
    <t>МУХТЖҮЧ-7.2</t>
  </si>
  <si>
    <t xml:space="preserve">Гадаад аюулгүй байдлын үзүүлэлтийг 10 хувиар нэмэгдүүлнэ. </t>
  </si>
  <si>
    <t>Гадаад аюулгүй байдлын үзүүлэлт</t>
  </si>
  <si>
    <t xml:space="preserve">Т+ 10% </t>
  </si>
  <si>
    <t>7.8.3.</t>
  </si>
  <si>
    <t>Засгийн газрын хэрэг эрхлэх газрын дарга</t>
  </si>
  <si>
    <t xml:space="preserve">Төрийн үйлчилгээний талаарх хэрэглэгчийн сэтгэл ханамжийн дундаж үнэлгээг 20 хувиар нэмэгдүүлнэ. </t>
  </si>
  <si>
    <t>Төрийн үйлчилгээний талаарх хэрэглэгчийн сэтгэл ханамжийн дундаж үнэлгээ</t>
  </si>
  <si>
    <t>7.8.4.</t>
  </si>
  <si>
    <t>МУХТЖҮЧ-3.6</t>
  </si>
  <si>
    <t xml:space="preserve">Эдэлбэр газрын өгөөжийг 5 хувиар нэмэгдүүлнэ. </t>
  </si>
  <si>
    <t>Газрын зах зээлийн санхүүгийн эргэлтийн хэмжээ /Газар өмчлөх, эзэмших эрхийн санхүүгийн эргэлтийн хэмжээ ба ДНБ-ий харьцаа/</t>
  </si>
  <si>
    <t>7.8.5.</t>
  </si>
  <si>
    <t>Төрийн албаны зөвлөл</t>
  </si>
  <si>
    <t>Чадахуйн зарчмыг хангаж буй төрийн алба хаагчдын нийт төрийн албан хаагчдад эзлэх хувийг 20 хувиар нэмэгдүүлнэ.</t>
  </si>
  <si>
    <t>Хууль зөрчиж томилогдсон нь тогтоогдсон албан тушаалтны тоо</t>
  </si>
  <si>
    <t>7.8.6.</t>
  </si>
  <si>
    <t>МУХТЖҮЧ-4.1</t>
  </si>
  <si>
    <t>Төсвийн алдагдлыг бууруулна.</t>
  </si>
  <si>
    <t>Төсвийн тэнцвэржүүлсэн тэнцлийн ДНБ-д эзлэх хувь</t>
  </si>
  <si>
    <t>7.8.7.</t>
  </si>
  <si>
    <t xml:space="preserve">Олон улсын түвшинд нийцсэн үндэсний стандартыг хэрэгжүүлэгч байгууллагын тоог 43.8 хувиар нэмэгдүүлнэ. </t>
  </si>
  <si>
    <t>Олон Улсын менежментийн тогтолцооны ISO 9001, ISO 14001, ISO 45001, ISO 22000, НАССР стандартыг хэрэгжүүлсэн ААНБ-ын тоо</t>
  </si>
  <si>
    <t>7.8.8.</t>
  </si>
  <si>
    <t>Төрийн худалдан авалтын үр ашгийг 20 хувиар нэмэгдүүлнэ.</t>
  </si>
  <si>
    <t>Тендерт оролцогчоос захиалагчийн шийдвэрт гаргасан гомдолд үндэслэлтэй гомдлын эзлэх хувь</t>
  </si>
  <si>
    <t>7.8.9.</t>
  </si>
  <si>
    <t>Төрийн архив, албан хэрэг хөтлөлтийн найдвартай байдлын түвшинг 5 хувиар нэмэгдүүлнэ.</t>
  </si>
  <si>
    <t>Төрийн байгууллагын ажлын зохион байгуулалт, архив, албан хэрэг хөтлөлтийн түвшин</t>
  </si>
  <si>
    <t>7.8.10.</t>
  </si>
  <si>
    <t>Бүртгэлийн зөрчлийн тоог 20 хувиар бууруулна.</t>
  </si>
  <si>
    <t>Улсын бүртгэлийн алдаатай холбоотой зөрчлийн тоо</t>
  </si>
  <si>
    <t>7.8.11.</t>
  </si>
  <si>
    <t>Хил зөрчлийн тоог 20 хувиар бууруулна.</t>
  </si>
  <si>
    <t>Хил орчмын дэглэмийн зөрчил</t>
  </si>
  <si>
    <t>Хүн/удаа</t>
  </si>
  <si>
    <t>85/819</t>
  </si>
  <si>
    <t>68/655</t>
  </si>
  <si>
    <t>7.8.12.</t>
  </si>
  <si>
    <t>Шүүхийн шийдвэр гүйцэтгэлийн хувийг 20 хувиар нэмэгдүүлнэ.</t>
  </si>
  <si>
    <t>Шийдвэр гүйцэтгэлийн бодит биелэлт</t>
  </si>
  <si>
    <t xml:space="preserve">Хувь </t>
  </si>
  <si>
    <t>7.8.13.</t>
  </si>
  <si>
    <t>Шүүх шинжилгээний дүгнэлтэд итгэх иргэдийн итгэлийг 20 хувиар нэмэгдүүлнэ.</t>
  </si>
  <si>
    <t>Давтан шинжилгээний тоо</t>
  </si>
  <si>
    <t>7.8.14.</t>
  </si>
  <si>
    <t>Төрийн өмчит аж ахуйн нэгжүүдийн үр ашгийг 20 хувиар нэмэгдүүлнэ.</t>
  </si>
  <si>
    <t>Төрийн өмчит болон төрийн өмчийн оролцоотой хуулийн этгээдийн хөрөнгийн өгөөж, ROA</t>
  </si>
  <si>
    <t>7.8.15.</t>
  </si>
  <si>
    <t>Ерөнхий аудитор</t>
  </si>
  <si>
    <t>Санхүүгийн аудитын зөрчлийн тоог 36 хувиар бууруулна.</t>
  </si>
  <si>
    <t>Санхүүгийн нэгтгэсэн тайланд хийсэн аудитаар илэрсэн зөрчлийн тоо /ЗГ-ын нэгтгэсэн тайлан/</t>
  </si>
  <si>
    <t>8.1.1.</t>
  </si>
  <si>
    <t>МУХТЖҮЧ-8.1</t>
  </si>
  <si>
    <t>Эдийн засаг, хөгжлийн сайд</t>
  </si>
  <si>
    <t>Аймгийн хүний хөгжлийг хязгаарлагч 5 үзүүлэлтийг 20 хувиар сайжруулна.</t>
  </si>
  <si>
    <t>Хүний хөгжлийн дэд үзүүлэлтийн ахиц</t>
  </si>
  <si>
    <t>8.2.1.</t>
  </si>
  <si>
    <t xml:space="preserve">Улаанбаатар хотоос шилжин ирэгчдийн аймгийн нийт хүн амд эзлэх хувийг 2 хувьд хүргэнэ. </t>
  </si>
  <si>
    <t>Нийт шилжин ирэгсдэд Улаанбаатар хотоос шилжин ирэгсдийн эзлэх хувь</t>
  </si>
  <si>
    <t>8.3.1.</t>
  </si>
  <si>
    <t>МУХТЖҮЧ-8.3</t>
  </si>
  <si>
    <t>Аймгийн дотоодын нийт бүтээгдэхүүний бодит өсөлтийг 6 хувьд хүргэнэ.</t>
  </si>
  <si>
    <t>Дотоодын нийт бүтээгдэхүүний бодит өсөлт, аймгуудын дунджаар</t>
  </si>
  <si>
    <t>8.4.1.</t>
  </si>
  <si>
    <t>МУХТЖҮЧ-5.1</t>
  </si>
  <si>
    <t>Аймгийн засаглалын үр нөлөө буурахад хамгийн их нөлөөлж байгаа гурван дэд үзүүлэлтийг 25 хувиар нэмэгдүүлнэ.</t>
  </si>
  <si>
    <t>Засаглалын үр нөлөөний дэд үзүүлэлтийн ахиц</t>
  </si>
  <si>
    <t>8.5.1.</t>
  </si>
  <si>
    <t>Дэд бүтцийн хөгжил хамгийн сул аймгуудад оруулах дэд бүтцийн хөрөнгө оруулалтын хэмжээг 2 дахин нэмэгдүүлнэ.</t>
  </si>
  <si>
    <t>Хөвсгөл, Дорнод, Дундговь, Завхан аймгуудын дэд бүтцийн хөрөнгө оруулалтын хэмжээ</t>
  </si>
  <si>
    <t>Сая төгрөг</t>
  </si>
  <si>
    <t>2*Т</t>
  </si>
  <si>
    <t>8.6.1.</t>
  </si>
  <si>
    <t>Түгжрэлийг бууруулах Сайд</t>
  </si>
  <si>
    <t>Улаанбаатарын хотын түгжрэлийг 20 хувиар бууруулна.</t>
  </si>
  <si>
    <t>Нийслэлийн замын хөдөлгөөний дундаж хурд, оргил ачааллын үед</t>
  </si>
  <si>
    <t>км/ц</t>
  </si>
  <si>
    <t>9.1.1</t>
  </si>
  <si>
    <t>ДНБ-д засгийн газрын гадаад өрийн эзлэх хувийг 5 хувиар бууруулна.</t>
  </si>
  <si>
    <t>Өнөөгийн үнэ цэнээр илэрхийлсэн Засгийн газрын өрийн ДНБ-д эзлэх дээд хэмжээ</t>
  </si>
  <si>
    <t>&lt;60</t>
  </si>
  <si>
    <t>9.1.2.</t>
  </si>
  <si>
    <t>Монголбанкны ерөнхийлөгч</t>
  </si>
  <si>
    <t>Инфляцыг 4 хувьд барина.</t>
  </si>
  <si>
    <t>Инфляцын түвшин</t>
  </si>
  <si>
    <t>9.2.1.</t>
  </si>
  <si>
    <t xml:space="preserve">Зах зээл дэх давамгай байдалтай аж аж ахуйн нэгжийн тоог 10 хувиар бууруулна. </t>
  </si>
  <si>
    <t>Зах зээл дэх давамгай байдалтай аж аж ахуйн нэгжийн тоо</t>
  </si>
  <si>
    <t>9.2.2.</t>
  </si>
  <si>
    <t>Татвар, татаасны зах зээлд үзүүлэх сөрөг нөлөөллийг 20 хувиар бууруулна.</t>
  </si>
  <si>
    <t>Татвар, татаасны зах зээлд үзүүлэх сөрөг нөлөөлөл</t>
  </si>
  <si>
    <t>9.3.1.</t>
  </si>
  <si>
    <t>Гадаад худалдааг хөнгөвчилнө.</t>
  </si>
  <si>
    <t>Худалдааг хөнгөвчлөх индекс</t>
  </si>
  <si>
    <t>9.4.1.</t>
  </si>
  <si>
    <t>Аудит, нягтлан бодох бүртгэлийн стандартын биелэлтийг 20 хувиар сайжруулна.</t>
  </si>
  <si>
    <t>ААНБ-ын санхүүгийн тайланд хийсэн аудитаар илэрсэн зөрчлийн тоо</t>
  </si>
  <si>
    <t>9.4.2.</t>
  </si>
  <si>
    <t>Санхүүгийн зохицуулах хорооны дарга</t>
  </si>
  <si>
    <t>Компанийн засаглалын кодексийн хэрэгжилтийг 20 хувиар сайжруулна.</t>
  </si>
  <si>
    <t>Компанийн засаглалын кодексийн хэрэгжилтийн үнэлгээ /116 зохицуулалттай этгээд/</t>
  </si>
  <si>
    <t>9.5.1.</t>
  </si>
  <si>
    <t>Өмчлөх эрхийн эсрэг гэмт хэрэг, зөрчлийн тоог 20 хувиар бууруулна.</t>
  </si>
  <si>
    <t>Өмчлөх эрхийн эсрэг гэмт хэрэг</t>
  </si>
  <si>
    <t>9.6.1.</t>
  </si>
  <si>
    <t>Цахим бүтээгдэхүүний тоог 20 хувиар нэмэгдүүлнэ.</t>
  </si>
  <si>
    <t>Цахим бүтээгдэхүүний тоо</t>
  </si>
  <si>
    <t>10.1.1.</t>
  </si>
  <si>
    <t>МУХТЖҮЧ-4.5</t>
  </si>
  <si>
    <t xml:space="preserve">Зах зээлд нэвтрүүлсэн шинэ бараа, бүтээгдэхүүний тоог 20 хувиар нэмэгдүүлнэ. </t>
  </si>
  <si>
    <t>Шинэ бүтээл патентын мэдүүлэг, дотоодын мэдүүлэг</t>
  </si>
  <si>
    <t>10.2.1.</t>
  </si>
  <si>
    <t>Барааны тэмдгийн тоог 10 хувиар нэмэгдүүлнэ.</t>
  </si>
  <si>
    <t>Барааны тэмдгийн мэдүүлгийн тоо</t>
  </si>
  <si>
    <t>11.1.1.</t>
  </si>
  <si>
    <t>Уул уурхай, хүнд үйлдвэрийн сайд</t>
  </si>
  <si>
    <t xml:space="preserve">Уул уурхайн салбар дахь хөрөнгө оруулалтын хэмжээг 50 хувь нэмэгдүүлнэ. </t>
  </si>
  <si>
    <t>Уул уурхайн салбарын гадаадын шууд хөрөнгө оруулалт</t>
  </si>
  <si>
    <t>Тэрбум төгрөг</t>
  </si>
  <si>
    <t>11.2.1.</t>
  </si>
  <si>
    <t xml:space="preserve">Хөдөө аж ахуйн гаралтай түүхий эд бүтээгдэхүүнд эрчимжсэн аж ахуйн бүтээгдэхүүний эзлэх хувийг 20 хувиар нэмэгдүүлнэ. </t>
  </si>
  <si>
    <t>Хөдөө аж ахуйн гаралтай түүхий эд бүтээгдэхүүнд эрчимжсэн аж ахуйн бүтээгдэхүүний эзлэх хувь</t>
  </si>
  <si>
    <t>11.3.1.</t>
  </si>
  <si>
    <t>Стандартын шаардлага хангасан хөдөө аж ахуйн гаралтай түүхий эд, бүтээгдэхүүн нийлүүлэгчдийн тоог 10 хувиар нэмэгдүүлнэ.</t>
  </si>
  <si>
    <t>Стандартын шаардлага хангасан хөдөө аж ахуйн гаралтай түүхий эд, бүтээгдэхүүн нийлүүлэгчдийн тоо</t>
  </si>
  <si>
    <t>11.4.1.</t>
  </si>
  <si>
    <t>Уул уурхайн салбарын түүхий эдийн боловсруулалтын түвшинг 30 хувиар нэмэгдүүлнэ.</t>
  </si>
  <si>
    <t>Уул уурхайн гаралтай түүхий эдийн боловсруулалтын түвшин</t>
  </si>
  <si>
    <t>11.4.2.</t>
  </si>
  <si>
    <t>Хөнгөн үйлдвэрлэлийн бүтээгдэхүүний экспортийн хэмжээг 33 хувиар нэмэгдүүлнэ.</t>
  </si>
  <si>
    <t>Хөнгөн үйлдвэрлэлийн бүтээгдэхүүний экспортийн хэмжээ</t>
  </si>
  <si>
    <t>сая ам.доллар</t>
  </si>
  <si>
    <t>11.5.1.</t>
  </si>
  <si>
    <t>МУХТЖҮЧ-8.2</t>
  </si>
  <si>
    <t>Жилийн 4 улиралд аялал жуулчлалын үйл ажиллагаа эрхэлдэг аж ахуйн нэгжүүдийн хүчин чадлыг 2 дахин нэмэгдүүлнэ.</t>
  </si>
  <si>
    <t>Жилийн 4 улиралд аялал жуулчлалын үйл ажиллагаа эрхэлдэг аж ахуйн нэгжүүдийн хүчин чадал</t>
  </si>
  <si>
    <t>T*2</t>
  </si>
  <si>
    <t>11.6.1.</t>
  </si>
  <si>
    <t>МУХТЖҮЧ-4.3</t>
  </si>
  <si>
    <t>Нийт худалдааны эргэлтэд цахим худалдааны эзлэх хувийн жинг 20 хувиар нэмэгдүүлнэ.</t>
  </si>
  <si>
    <t>Нийт худалдааны эргэлтэд цахим худалдааны эзлэх хувь</t>
  </si>
  <si>
    <t>11.7.1.</t>
  </si>
  <si>
    <t>Үйлчилгээний экспорт хийдэг аж ахуйн нэгж, иргэний тоог 20 хувиар нэмэгдүүлнэ.</t>
  </si>
  <si>
    <t>Үйлчилгээний экспорт эрхэлдэг аж ахуйн нэгж, иргэний тоо</t>
  </si>
  <si>
    <t>11.8.1.</t>
  </si>
  <si>
    <t>Санхүүгийн зах зээлд банкнаас бусад салбарын эзлэх хувийг 20 хувиар нэмэгдүүлнэ.</t>
  </si>
  <si>
    <t>Санхүүгийн зах зээлд банкнаас бусад салбарын эзлэх хувь</t>
  </si>
  <si>
    <t>11.8.2.</t>
  </si>
  <si>
    <t xml:space="preserve">Бизнесийн зээлийн зардлыг 16 хувиар бууруулна. </t>
  </si>
  <si>
    <t>Банкнуудын бизнесийн зээлийн жигнэсэн дундаж хүү</t>
  </si>
  <si>
    <t>11.9.1.</t>
  </si>
  <si>
    <t>Зам, тээврийн хөгжлийн сайд</t>
  </si>
  <si>
    <t xml:space="preserve">Ачаа тээврийн урсгалыг 53.3 хувиар нэмэгдүүлнэ. </t>
  </si>
  <si>
    <t>Ачаа эргэлт</t>
  </si>
  <si>
    <t>сая тонн км</t>
  </si>
  <si>
    <t>Зорчигч эргэлт</t>
  </si>
  <si>
    <t>сая хүн км</t>
  </si>
  <si>
    <t>11.10.1.</t>
  </si>
  <si>
    <t>МУХТЖҮЧ-2.4</t>
  </si>
  <si>
    <t>Цахим хөгжил харилцаа холбооны сайд</t>
  </si>
  <si>
    <t>Хөдөлгөөнт холбооны 4G үйлчилгээ авдаг иргэдийн тоог 55 хувьд хүргэнэ.</t>
  </si>
  <si>
    <t>Хөдөлгөөнт холбооны сүлжээний үйлчилгээг хүртдэг хүн амын эзлэх хувь: 4G хэрэглэгч</t>
  </si>
  <si>
    <t>11.11.1.</t>
  </si>
  <si>
    <t>Боомтын асуудал эрхэлсэн сайд</t>
  </si>
  <si>
    <t>Хил нэвтрэх дундаж хугацааг 10 хувиар бууруулна.</t>
  </si>
  <si>
    <t>Хил нэвтрэх дундаж хугацаа (экспортын)</t>
  </si>
  <si>
    <t>Цаг</t>
  </si>
  <si>
    <t>11.12.1.</t>
  </si>
  <si>
    <t>Эрчим хүчний сайд</t>
  </si>
  <si>
    <t>Импортоор авдаг эрчим хүчний хэмжээг 20 хувиар бууруулна.</t>
  </si>
  <si>
    <t>Импортолсон эрчим хүчний нийт эрчим хүчинд эзлэх хувь</t>
  </si>
  <si>
    <t xml:space="preserve">Төсвийн ерөнхийлөн захирагчийн үр дүн </t>
  </si>
  <si>
    <t>(сонгох) ▼</t>
  </si>
  <si>
    <t>Төсвийн ерөнхийлөн захирагч</t>
  </si>
  <si>
    <t>Хөтөлбөрийн нэр</t>
  </si>
  <si>
    <t>Сонгох ▼</t>
  </si>
  <si>
    <t>00     МОНГОЛ УЛСЫН ЕРӨНХИЙЛӨГЧИЙН ТАМГЫН ГАЗРЫН ДАРГА</t>
  </si>
  <si>
    <t xml:space="preserve">     Монгол Улсын Ерөнхийлөгчийн бодлого, үйл ажиллагаа</t>
  </si>
  <si>
    <t>01     МОНГОЛ УЛСЫН ИХ ХУРЛЫН ДАРГА</t>
  </si>
  <si>
    <t xml:space="preserve">     Хууль тогтоох, хуулийн хэрэгжилтэд  хяналт тавих</t>
  </si>
  <si>
    <t>02     МОНГОЛ УЛСЫН ЕРӨНХИЙ САЙД</t>
  </si>
  <si>
    <t xml:space="preserve">     Гүйцэтгэх засаглалын удирдлага</t>
  </si>
  <si>
    <t>03     ЗАСГИЙН ГАЗРЫН ХЭРЭГ ЭРХЛЭХ ГАЗРЫН ДАРГА</t>
  </si>
  <si>
    <t xml:space="preserve">     Ерөнхийлөгч, хууль тогтоох болон гүйцэтгэх засаглалын удирдлагын судалгаа шинжилгээ</t>
  </si>
  <si>
    <t>04     ГАДААД ХАРИЛЦААНЫ САЙД</t>
  </si>
  <si>
    <t xml:space="preserve">     Орон нутгийн  өөрөө удирдах ёсны байгууллагын үйл ажиллагаа</t>
  </si>
  <si>
    <t>05     САНГИЙН САЙД</t>
  </si>
  <si>
    <t xml:space="preserve">     Орон нутгийн гүйцэтгэх засаглалын удирдлага</t>
  </si>
  <si>
    <t>08     БАТЛАН ХАМГААЛАХЫН САЙД</t>
  </si>
  <si>
    <t xml:space="preserve">     Эдийн засгийн хөгжлийн төлөвлөлт</t>
  </si>
  <si>
    <t>14     ЭРҮҮЛ МЭНДИЙН САЙД</t>
  </si>
  <si>
    <t xml:space="preserve">     Санхүү, төсвийн нэгдсэн удирдлага</t>
  </si>
  <si>
    <t>15     МОНГОЛ УЛСЫН ҮНДСЭН ХУУЛИЙН ЦЭЦИЙН ДАРГА</t>
  </si>
  <si>
    <t xml:space="preserve">     Засгийн газрын өрийн үйлчилгээ</t>
  </si>
  <si>
    <t>16     УЛСЫН ДЭЭД ШҮҮХИЙН ЕРӨНХИЙ ШҮҮГЧ</t>
  </si>
  <si>
    <t xml:space="preserve">     Санхүүгийн зах зээлийн зохицуулалт</t>
  </si>
  <si>
    <t>17     ШҮҮХИЙН ЕРӨНХИЙ ЗӨВЛӨЛИЙН ДАРГА</t>
  </si>
  <si>
    <t xml:space="preserve">     Татвар хураалт, орлого бүрдүүлэлт</t>
  </si>
  <si>
    <t>18     УЛСЫН ЕРӨНХИЙ ПРОКУРОР</t>
  </si>
  <si>
    <t xml:space="preserve">     Эдийн засаг, санхүү төсвийн судалгаа шинжилгээ</t>
  </si>
  <si>
    <t>19     ҮНДЭСНИЙ АЮУЛГҮЙ БАЙДЛЫН ЗӨВЛӨЛИЙН НАРИЙН БИЧГИЙН ДАРГА</t>
  </si>
  <si>
    <t xml:space="preserve">     Гадаадын зээл, тусламжаар хэрэгжүүлэх төсөл хөтөлбөр</t>
  </si>
  <si>
    <t>20     МОНГОЛ УЛСЫН ЕРӨНХИЙ АУДИТОР</t>
  </si>
  <si>
    <t xml:space="preserve">     Гадаад улс орнууд дахь дипломат үйл ажиллагаа</t>
  </si>
  <si>
    <t>21     ҮНДЭСНИЙ СТАТИСТИКИЙН ХОРООНЫ ДАРГА</t>
  </si>
  <si>
    <t xml:space="preserve">     Монгол улс дахь олон улсын болон дипломат байгууллагын үйлчилгээ</t>
  </si>
  <si>
    <t>22     САНХҮҮГИЙН ЗОХИЦУУЛАХ ХОРООНЫ ДАРГА</t>
  </si>
  <si>
    <t xml:space="preserve">     Олон улсын хамтын ажиллагааг хөгжүүлэх</t>
  </si>
  <si>
    <t>23     ТӨРИЙН АЛБАНЫ ЗӨВЛӨЛИЙН ДАРГА</t>
  </si>
  <si>
    <t xml:space="preserve">     Гадаад улс оронд байгаа монгол иргэдэд туслах</t>
  </si>
  <si>
    <t>25     ЦАГААТГАХ АЖЛЫГ УДИРДАН ЗОХИОН БАЙГУУЛАХ КОМИССЫН ДАРГА</t>
  </si>
  <si>
    <t xml:space="preserve">     Гадаад харилцааны бодлого, удирдлага</t>
  </si>
  <si>
    <t>29     МОНГОЛ УЛСЫН ШАДАР САЙД</t>
  </si>
  <si>
    <t xml:space="preserve">     Гадаад харилцааны судалгаа шинжилгээ</t>
  </si>
  <si>
    <t>32     СОНГУУЛИЙН ЕРӨНХИЙ ХОРООНЫ ДАРГА</t>
  </si>
  <si>
    <t xml:space="preserve">     Төрийн албаны ерөнхий удирдлага, зохицуулалт</t>
  </si>
  <si>
    <t>33     ХҮНИЙ ЭРХИЙН ҮНДЭСНИЙ КОМИССЫН ДАРГА</t>
  </si>
  <si>
    <t xml:space="preserve">     Төрийн аудитын үйлчилгээ</t>
  </si>
  <si>
    <t>35     АВЛИГАТАЙ ТЭМЦЭХ ГАЗРЫН ДАРГА</t>
  </si>
  <si>
    <t xml:space="preserve">     Бүх шатны сонгууль зохион байгуулах</t>
  </si>
  <si>
    <t>37     БАЙГАЛЬ ОРЧИН,  АЯЛАЛ ЖУУЛЧЛАЛЫН САЙД</t>
  </si>
  <si>
    <t xml:space="preserve">     Үндсэн хуулийн биелэлтэд дээд хяналт тавих</t>
  </si>
  <si>
    <t>38     ХУУЛЬ ЗҮЙ, ДОТООД ХЭРГИЙН САЙД</t>
  </si>
  <si>
    <t xml:space="preserve">     Албан ёсны статистик</t>
  </si>
  <si>
    <t>39     БАРИЛГА, ХОТ БАЙГУУЛАЛТЫН САЙД</t>
  </si>
  <si>
    <t xml:space="preserve">     Улсын бүртгэл, мэдээлэл</t>
  </si>
  <si>
    <t>40     БОЛОВСРОЛ, ШИНЖЛЭХ УХААНЫ САЙД</t>
  </si>
  <si>
    <t xml:space="preserve">     Стандартчилал, хэмжил зүй</t>
  </si>
  <si>
    <t>41     ЗАМ, ТЭЭВРИЙН ХӨГЖЛИЙН САЙД</t>
  </si>
  <si>
    <t xml:space="preserve">     Авлигатай тэмцэх</t>
  </si>
  <si>
    <t>43     УУЛ УУРХАЙ, ХҮНД ҮЙЛДВЭРИЙН САЙД</t>
  </si>
  <si>
    <t xml:space="preserve">     Хүний эрхийн хэрэгжилтэд хяналт тавих</t>
  </si>
  <si>
    <t>44     ХҮНС, ХӨДӨӨ АЖ АХУЙ, ХӨНГӨН ҮЙЛДВЭРИЙН САЙД</t>
  </si>
  <si>
    <t xml:space="preserve">     Зах зээлийн өрсөлдөөн, хэрэглэгчийн эрхийн хамгаалалт</t>
  </si>
  <si>
    <t>48     ЭРЧИМ ХҮЧНИЙ САЙД</t>
  </si>
  <si>
    <t xml:space="preserve">     Төрийн архив, албан хэрэг хөтлөлт</t>
  </si>
  <si>
    <t>58     ХӨДӨЛМӨР, НИЙГМИЙН ХАМГААЛЛЫН САЙД</t>
  </si>
  <si>
    <t xml:space="preserve">     Төрийн тусгай хамгаалалт</t>
  </si>
  <si>
    <t>59     СОЁЛЫН САЙД</t>
  </si>
  <si>
    <t xml:space="preserve">     Төр, засгийн аж ахуйн  үйлчилгээ</t>
  </si>
  <si>
    <t>60     ЭДИЙН ЗАСАГ, ХӨГЖЛИЙН САЙД</t>
  </si>
  <si>
    <t xml:space="preserve">     Гадаад орнуудад үзүүлэх эдийн засгийн тусламж</t>
  </si>
  <si>
    <t>61     ЦАХИМ ХӨГЖИЛ, ХАРИЛЦАА ХОЛБООНЫ САЙД</t>
  </si>
  <si>
    <t xml:space="preserve">     Төрийн захиргааны албан хаагчдыг мэргэшүүлэх, давтан сургах</t>
  </si>
  <si>
    <t>62     ШҮҮХИЙН САХИЛГЫН ХОРООНЫ ДАРГА</t>
  </si>
  <si>
    <t xml:space="preserve">     Улс төрийн хилс хэрэгт хэлмэгдэгсдийг цагаатгах</t>
  </si>
  <si>
    <t>01     Архангай</t>
  </si>
  <si>
    <t xml:space="preserve">     Мэргэжлийн  хяналт</t>
  </si>
  <si>
    <t>02     Баян-Өлгий</t>
  </si>
  <si>
    <t xml:space="preserve">     Худалдан авах ажиллагаа</t>
  </si>
  <si>
    <t>03     Баянхонгор</t>
  </si>
  <si>
    <t xml:space="preserve">     Хөтөлбөр, төслийн удирдлага зохицуулалт</t>
  </si>
  <si>
    <t>04     Булган</t>
  </si>
  <si>
    <t xml:space="preserve">     Цагаачлал, гадаадын иргэдийн бүртгэлийн үйлчилгээ</t>
  </si>
  <si>
    <t>05     Говь-Алтай</t>
  </si>
  <si>
    <t xml:space="preserve">     Төрийн албан хаагчийн буруутай үйл ажиллагааны хохиролыг нөхөн төлөх</t>
  </si>
  <si>
    <t>06     Дорноговь</t>
  </si>
  <si>
    <t xml:space="preserve">     Үндэсний олон нийтийн мэдээлэл</t>
  </si>
  <si>
    <t>07     Дорнод</t>
  </si>
  <si>
    <t xml:space="preserve">     Төрийн байгууллагын хэвлэл мэдээллийн үйлчилгээ</t>
  </si>
  <si>
    <t>08     Дундговь</t>
  </si>
  <si>
    <t xml:space="preserve">     Дотоод, гадаад шуурхай мэдээллийн үйл ажиллагаа</t>
  </si>
  <si>
    <t>09     Завхан</t>
  </si>
  <si>
    <t xml:space="preserve">     Орон нутгийн хэвлэл мэдээлэл</t>
  </si>
  <si>
    <t>10     Өвөрхангай</t>
  </si>
  <si>
    <t xml:space="preserve">     Төрийн өмчийн эрхийг хэрэгжүүлэх</t>
  </si>
  <si>
    <t>11     Өмнөговь</t>
  </si>
  <si>
    <t xml:space="preserve">     Төрийн нийтлэг бусад үйлчилгээний судалгаа шинжилгээ</t>
  </si>
  <si>
    <t>12     Сүхбаатар</t>
  </si>
  <si>
    <t xml:space="preserve">     Оюуны өмчийн эрхийн баталгаажуулалт</t>
  </si>
  <si>
    <t>13     Сэлэнгэ</t>
  </si>
  <si>
    <t xml:space="preserve">     Санхүүгийн хяналт, дотоод аудит, эрсдэлийн удирдлага</t>
  </si>
  <si>
    <t>14     Төв</t>
  </si>
  <si>
    <t xml:space="preserve">     Төрийн болон орон нутгийн өмчийн засвар, арчилгаа</t>
  </si>
  <si>
    <t>15     Увс</t>
  </si>
  <si>
    <t xml:space="preserve">     Орон нутгийн төсөвт олгох орлогын шилжүүлэг</t>
  </si>
  <si>
    <t>16     Ховд</t>
  </si>
  <si>
    <t xml:space="preserve">     Орон нутгийн төсөвт олгох санхүүгийн дэмжлэг</t>
  </si>
  <si>
    <t>17     Хөвсгөл</t>
  </si>
  <si>
    <t xml:space="preserve">     Орон нутгийн зорилтот хөрөнгө оруулалт</t>
  </si>
  <si>
    <t>18     Хэнтий</t>
  </si>
  <si>
    <t xml:space="preserve">     Доод шатны төсвөөс дээд шатны төсөвт төвлөрүүлэх орлого</t>
  </si>
  <si>
    <t>19     Дархан-уул</t>
  </si>
  <si>
    <t xml:space="preserve">     Зэвсэгт хүчний үйл ажиллагаа</t>
  </si>
  <si>
    <t>20     Улаанбаатар</t>
  </si>
  <si>
    <t xml:space="preserve">     Хил хамгаалах</t>
  </si>
  <si>
    <t>21     Орхон</t>
  </si>
  <si>
    <t xml:space="preserve">     Батлан хамгаалахын судалгаа шинжилгээ</t>
  </si>
  <si>
    <t>22     Говь сүмбэр</t>
  </si>
  <si>
    <t xml:space="preserve">     Шүүхийн бие даасан хараат бус байдлыг хангах</t>
  </si>
  <si>
    <t xml:space="preserve">     Хяналтын дээд шатны шүүн таслах ажиллагаа</t>
  </si>
  <si>
    <t xml:space="preserve">     Прокурорын хяналт</t>
  </si>
  <si>
    <t xml:space="preserve">     Цагдаа</t>
  </si>
  <si>
    <t xml:space="preserve">     Шүүхийн шийдвэр гүйцэтгэл</t>
  </si>
  <si>
    <t xml:space="preserve">     Үндэсний аюулгүй байдлыг  сахин хамгаалах</t>
  </si>
  <si>
    <t xml:space="preserve">     Шүүхийн шинжилгээ</t>
  </si>
  <si>
    <t xml:space="preserve">     Гамшигаас урьдчилан сэргийлэх, тэмцэх</t>
  </si>
  <si>
    <t xml:space="preserve">     Гэмт хэргээс урьдчилан сэргийлэх</t>
  </si>
  <si>
    <t xml:space="preserve">     Төлбөрийн чадваргүй яллагдагч, сэжигтэнд эрх зүйн туслалцаа үзүүлэх</t>
  </si>
  <si>
    <t xml:space="preserve">     Шүүгч болон гэрч, хохирогчийн аюулгүй байдлыг хамгаалах</t>
  </si>
  <si>
    <t xml:space="preserve">     Эрх зүй, нийгмийн хэв журам, аюулгүй байдлын удирдлага зохицуулалт</t>
  </si>
  <si>
    <t xml:space="preserve">     Эрх зүй, нийгмийн хэв журам, аюулгүй байдлын судалгаа шинжилгээ</t>
  </si>
  <si>
    <t xml:space="preserve">     Шүүгчийн ёс зүйн гомдлыг хянан шийдвэрлэх</t>
  </si>
  <si>
    <t xml:space="preserve">     Мал аж ахуйг хөгжүүлэх</t>
  </si>
  <si>
    <t xml:space="preserve">     Газар тариалан хөгжүүлэх</t>
  </si>
  <si>
    <t xml:space="preserve">     Хүнсний үйлдвэрлэлийг хөгжүүлэх</t>
  </si>
  <si>
    <t xml:space="preserve">     Хөнгөн үйлдвэрийг хөгжүүлэх</t>
  </si>
  <si>
    <t xml:space="preserve">     Хөдөө аж ахуй, газар тариалан, аж үйлдвэрийн бодлого удирдлага</t>
  </si>
  <si>
    <t xml:space="preserve">     Хөдөө аж ахуй, газар тариалан, аж үйлдвэрийн судалгаа шинжилгээ</t>
  </si>
  <si>
    <t xml:space="preserve">     Хүнд үйлдвэрийг хөгжүүлэх</t>
  </si>
  <si>
    <t xml:space="preserve">     Дулаан, Цахилгаан эрчим хүч</t>
  </si>
  <si>
    <t xml:space="preserve">     Нүүрс</t>
  </si>
  <si>
    <t xml:space="preserve">     Нефть, шингэн түлш</t>
  </si>
  <si>
    <t xml:space="preserve">     Цацраг идэвхит ашигт малтмал, цөмийн эрчим хүч</t>
  </si>
  <si>
    <t xml:space="preserve">     Олборлолт, уул уурхай</t>
  </si>
  <si>
    <t xml:space="preserve">     Эрчим хүч, уул уурхайн бодлого, удирдлага</t>
  </si>
  <si>
    <t xml:space="preserve">     Эрчим хүч, уул уурхайн судалгаа шинжилгээ</t>
  </si>
  <si>
    <t xml:space="preserve">     Авто зам</t>
  </si>
  <si>
    <t xml:space="preserve">     Усан тээвэр</t>
  </si>
  <si>
    <t xml:space="preserve">     Төмөр зам</t>
  </si>
  <si>
    <t xml:space="preserve">     Агаарын тээвэр</t>
  </si>
  <si>
    <t xml:space="preserve">     Авто тээврийн хяналт, зохицуулалт, үйлчилгээ, нийтийн тээвэр</t>
  </si>
  <si>
    <t xml:space="preserve">     Хилийн боомтын үйлчилгээ</t>
  </si>
  <si>
    <t xml:space="preserve">     Зам тээврийн бодлого удирдлага</t>
  </si>
  <si>
    <t xml:space="preserve">     Зам тээврийн судалгаа шинжилгээ</t>
  </si>
  <si>
    <t xml:space="preserve">     Чөлөөт бүсийг хөгжүүлэх</t>
  </si>
  <si>
    <t xml:space="preserve">     Харилцаа холбооны зохицуулалт</t>
  </si>
  <si>
    <t xml:space="preserve">     Мэдээллийн нэгдсэн тогтолцооны дэд бүтэц</t>
  </si>
  <si>
    <t xml:space="preserve">     Харилцаа холбооны судалгаа шинжилгээ</t>
  </si>
  <si>
    <t xml:space="preserve">     Хог хаягдал</t>
  </si>
  <si>
    <t xml:space="preserve">     Биологийн төрөл зүйлийн хамгаалалт</t>
  </si>
  <si>
    <t xml:space="preserve">     Ойжуулалт</t>
  </si>
  <si>
    <t xml:space="preserve">     Усны нөөц, нуур, гол мөрний менежмент</t>
  </si>
  <si>
    <t xml:space="preserve">     Тусгай хамгаалалттай газар нутгийн хамгаалалт</t>
  </si>
  <si>
    <t xml:space="preserve">     Хүрээлэн буй орчны бохирдол, доройтол</t>
  </si>
  <si>
    <t xml:space="preserve">     Агаар, орчны бохирдлыг бууруулах үндэсний хөтөлбөр</t>
  </si>
  <si>
    <t xml:space="preserve">     Ус цаг уур, орчны шинжилгээ</t>
  </si>
  <si>
    <t xml:space="preserve">     Нэн ховор, ховордсон амьтан, ургамлын хамгаалалт</t>
  </si>
  <si>
    <t xml:space="preserve">     Газрын доройтлыг бууруулах, цөлжилтөөс сэргийлэх</t>
  </si>
  <si>
    <t xml:space="preserve">     Хүрээлэн буй орчны бодлого, удирдлага</t>
  </si>
  <si>
    <t xml:space="preserve">     Хүрээлэн буй орчны судалгаа шинжилгээ</t>
  </si>
  <si>
    <t xml:space="preserve">     Байгаль орчныг хамгаалах нөхөн сэргээх</t>
  </si>
  <si>
    <t xml:space="preserve">     Барилга угсралт</t>
  </si>
  <si>
    <t xml:space="preserve">     Хот байгуулалт, тохижилт</t>
  </si>
  <si>
    <t xml:space="preserve">     Хот суурингийн ерөнхий төлөвлөлт</t>
  </si>
  <si>
    <t xml:space="preserve">     Газрын зураглал, кадастр</t>
  </si>
  <si>
    <t xml:space="preserve">     Газрын баталгаажуулалт</t>
  </si>
  <si>
    <t xml:space="preserve">     Суурин газрын усан хангамж</t>
  </si>
  <si>
    <t xml:space="preserve">     Ариун цэврийн байгууламж</t>
  </si>
  <si>
    <t xml:space="preserve">     Гудамжны гэрэлтүүлэг</t>
  </si>
  <si>
    <t xml:space="preserve">     Барилга,  хот байгуулалт, нийтийн аж ахуйн бодлого удирдлага</t>
  </si>
  <si>
    <t xml:space="preserve">     Барилга,  хот байгуулалт, нийтийн аж ахуйн судалгаа шинжилгээ</t>
  </si>
  <si>
    <t xml:space="preserve">     Нийгмийн эрүүл мэнд</t>
  </si>
  <si>
    <t xml:space="preserve">     Эмнэлгийн тусламж  үйлчилгээ</t>
  </si>
  <si>
    <t xml:space="preserve">     Эрүүл мэндийн бодлого, удирдлага</t>
  </si>
  <si>
    <t xml:space="preserve">     Эрүүл мэндийн судалгаа, шинжилгээ</t>
  </si>
  <si>
    <t xml:space="preserve">     Эрүүл мэндийн даатгал</t>
  </si>
  <si>
    <t xml:space="preserve">     Биеийн тамир спорт</t>
  </si>
  <si>
    <t xml:space="preserve">     Соёл урлаг</t>
  </si>
  <si>
    <t xml:space="preserve">     Аялал жуулчлал</t>
  </si>
  <si>
    <t xml:space="preserve">     Соёл урлаг, спорт, аялал жуулчлалын бодлого, удирдлага</t>
  </si>
  <si>
    <t xml:space="preserve">     Соёл урлаг, спорт, аялал жуулчлалын судалгаа шинжилгээ</t>
  </si>
  <si>
    <t xml:space="preserve">     Сургуулийн өмнөх боловсрол</t>
  </si>
  <si>
    <t xml:space="preserve">     Ерөнхий боловсрол</t>
  </si>
  <si>
    <t xml:space="preserve">     Дээд боловсрол</t>
  </si>
  <si>
    <t xml:space="preserve">     Мэргэжлийн боловсрол</t>
  </si>
  <si>
    <t xml:space="preserve">     Шинжлэх ухаан, технологи</t>
  </si>
  <si>
    <t xml:space="preserve">     Насан туршийн боловсрол</t>
  </si>
  <si>
    <t xml:space="preserve">     Тусгай хэрэгцээт боловсрол</t>
  </si>
  <si>
    <t xml:space="preserve">     Боловсрол, ШУ-ны бодлого удирдлага</t>
  </si>
  <si>
    <t xml:space="preserve">     Боловсрол, ШУ-ны судалгаа шинжилгээ</t>
  </si>
  <si>
    <t xml:space="preserve">     Нийгмийн даатгал</t>
  </si>
  <si>
    <t xml:space="preserve">     Нийгмийн халамж</t>
  </si>
  <si>
    <t xml:space="preserve">     Хөдөлмөр, нийгмийн хамгааллын бодлого удирдлага</t>
  </si>
  <si>
    <t xml:space="preserve">     Нийгмийн хамгааллын судалгаа, шинжилгээ</t>
  </si>
  <si>
    <t xml:space="preserve">     Жижиг дунд үйлдвэрлэлийг дэмжих</t>
  </si>
  <si>
    <t xml:space="preserve">     Хөдөлмөр эрхлэлтийг дэмжих</t>
  </si>
  <si>
    <t xml:space="preserve">     Хөдөлмөрийн эрүүл ахуй аюулгүй байдлыг сайжруулах</t>
  </si>
  <si>
    <t xml:space="preserve">     Хөдөлмөр эрхлэлтийн бодлого, удирдлага</t>
  </si>
  <si>
    <t xml:space="preserve">     Хөдөлмөр эрхлэлтийн судалгаа, шинжилгээ</t>
  </si>
  <si>
    <t xml:space="preserve">     Жендэрийн тэгш байдлыг хангах</t>
  </si>
  <si>
    <t xml:space="preserve">     Архи, мансууруулах бодист донтогсод үзүүлэх тусламж, дэмжлэг</t>
  </si>
  <si>
    <t xml:space="preserve">     Хүчирхийлэлд өртөгсдөд үзүүлэх тусламж, дэмжлэг</t>
  </si>
  <si>
    <t xml:space="preserve">     Улс төрийн хилс хэрэгт хэлмэгдэгсдийг цагаатгах үйл ажиллагаа</t>
  </si>
  <si>
    <t xml:space="preserve">     Орон сууцжуулах</t>
  </si>
  <si>
    <t xml:space="preserve">     Хөгжлийн бэрхшээлтэй иргэдийн хөгжил, хамгаалал</t>
  </si>
  <si>
    <t xml:space="preserve">     Хүүхдийн хөгжил, хамгаалал</t>
  </si>
  <si>
    <t xml:space="preserve">     Ахмад настны хөгжил хамгаалал</t>
  </si>
  <si>
    <t xml:space="preserve">     Залуучууд болон оюутнууд</t>
  </si>
  <si>
    <t xml:space="preserve">     Малчид,  хувиараа хөдөлмөр эрхлэгчид болон албан бус эдийн засагт ажиллагчид</t>
  </si>
  <si>
    <t xml:space="preserve">     Хүн худалдаалахтай тэмцэх</t>
  </si>
  <si>
    <t xml:space="preserve">     Гэр бүлийн хөгжил, хамгаалал</t>
  </si>
  <si>
    <t xml:space="preserve">     Ангилагдаагүй бусад</t>
  </si>
  <si>
    <t xml:space="preserve">     Ковид</t>
  </si>
  <si>
    <t>(Код сонгох) ▼</t>
  </si>
  <si>
    <t>Код сонгоход автоматаар гарна.</t>
  </si>
  <si>
    <t>71801   Сургуулийн өмнөх боловсрол</t>
  </si>
  <si>
    <t>Товчилсон үгийн жагсаалт:</t>
  </si>
  <si>
    <t>"Алсын хараа- 2050" Монгол Улсын урт хугацааны хөгжлийн бодлого</t>
  </si>
  <si>
    <t>Монгол Улсыг 2021-2025 онд хөгжүүлэх таван жилийн үндсэн чиглэл</t>
  </si>
  <si>
    <t>Боловсрол, шинжлэх ухаан</t>
  </si>
  <si>
    <t>Зорилтот үр дүнгийн дугаар</t>
  </si>
  <si>
    <t>Зорилтот үр дүн (Priority outcomes)</t>
  </si>
  <si>
    <t>Гарцын дугаар</t>
  </si>
  <si>
    <t>СӨБ_ҮД1</t>
  </si>
  <si>
    <t>Цэцэрлэгийн үндсэн анги хичээллүүлэх</t>
  </si>
  <si>
    <t>Хувилбарт сургалт явуулах</t>
  </si>
  <si>
    <t>Цэцэрлэгийн сургалтын орчны чанарыг сайжруулах</t>
  </si>
  <si>
    <t>Цэцэрлэгийн хүртээмжийг нэмэгдүүлэх</t>
  </si>
  <si>
    <t>Бичнэ.</t>
  </si>
  <si>
    <t>Хойноос татна</t>
  </si>
  <si>
    <t>Тооцно</t>
  </si>
  <si>
    <t>Суурь</t>
  </si>
  <si>
    <t>Урсгал төсөв
2025 (мян. төг)</t>
  </si>
  <si>
    <t>Хөрөнгө оруулалтын төсөв
2025 (мян. төг)</t>
  </si>
  <si>
    <t>Зориулалт, арга хэмжээний код</t>
  </si>
  <si>
    <t xml:space="preserve">Урсгал зардал (эх үүсвэрээр)                         
 </t>
  </si>
  <si>
    <t>(8)=6*7</t>
  </si>
  <si>
    <t>Эх үүсвэр</t>
  </si>
  <si>
    <t>Төрөл</t>
  </si>
  <si>
    <t>Төлөв</t>
  </si>
  <si>
    <t>II. Их засвар</t>
  </si>
  <si>
    <t>III. Тоног төхөөрөмж</t>
  </si>
  <si>
    <t>I. Барилга байгууламж</t>
  </si>
  <si>
    <t>Шинэ</t>
  </si>
  <si>
    <t>Шилжих</t>
  </si>
  <si>
    <t>Улсын төсвөөр</t>
  </si>
  <si>
    <t>Концессийн гэрээгээр</t>
  </si>
  <si>
    <t>БОЛОВСРОЛ, ШИНЖЛЭХ УХААНЫ САЙД</t>
  </si>
  <si>
    <t>Цэцэрлэгийн барилга, 150 ор /Орхон, Баян-Өндөр сум/</t>
  </si>
  <si>
    <t>УТ2401500162</t>
  </si>
  <si>
    <t>Бага сургууль, цэцэрлэгийн цогцолборын барилга /Улаанбаатар, Чингэлтэй дүүрэг, 12 дугаар хороо/</t>
  </si>
  <si>
    <t>УТ2001500399</t>
  </si>
  <si>
    <t>Цэцэрлэгийн барилга, 100 ор /Говь-Алтай, Халиун сум/</t>
  </si>
  <si>
    <t>УТ2001551938</t>
  </si>
  <si>
    <t>Цэцэрлэгийн барилга, 200 ор /Сүхбаатар, Эрдэнэцагаан сум/</t>
  </si>
  <si>
    <t>УТ2001551952</t>
  </si>
  <si>
    <t>"Ногоон нуур-1008 айлын орон сууц" төслийн хүрээнд хэрэгжүүлэх цэцэрлэгийн барилга, 240 ор /Улаанбаатар, Сүхбаатар дүүрэг, 9 дүгээр хороо/</t>
  </si>
  <si>
    <t>УТ2401502609</t>
  </si>
  <si>
    <t>Тусгай хэрэгцээт хүүхдийн цэцэрлэгийн барилга, 150 ор /Өвөрхангай, Арвайхээр сум, 13 дугаар баг/</t>
  </si>
  <si>
    <t>УТ2401502418</t>
  </si>
  <si>
    <t>Цэцэрлэгийн барилга худалдаж авах /Улаанбаатар, Баянзүрх дүүрэг, 40 дүгээр хороо/</t>
  </si>
  <si>
    <t>УТ2401502617</t>
  </si>
  <si>
    <t>Цэцэрлэгийн барилга /Завхан, Тэс сум/</t>
  </si>
  <si>
    <t>УТ2401502613</t>
  </si>
  <si>
    <t>Цэцэрлэгийн барилга /Улаанбаатар, Баянзүрх дүүрэг, 14 дүгээр хороо, Консулын 6-9 дүгээр гудамж/</t>
  </si>
  <si>
    <t>УТ2401502484</t>
  </si>
  <si>
    <t>Цэцэрлэгийн барилга /Улаанбаатар, Баянзүрх дүүрэг, 4 дүгээрхороо, Монгол цэргийн музейн урд талд/</t>
  </si>
  <si>
    <t>УТ2401502485</t>
  </si>
  <si>
    <t>Цэцэрлэг, сургуулиудын гадна талбайн тохижилт, ногоон байгууламж /Улаанбаатар, Чингэлтэй дүүрэг/</t>
  </si>
  <si>
    <t>Цэцэрлэгүүдийн шүдний кабинет, тохижилт /Улаанбаатар, Чингэлтэй дүүрэг/</t>
  </si>
  <si>
    <t>Сургууль, цэцэрлэгийн тоног төхөөрөмж /Дундговь/</t>
  </si>
  <si>
    <t>Сургууль, цэцэрлэгийн тоног төхөөрөмж /Улаанбаатар, Сүхбаатар дүүрэг/</t>
  </si>
  <si>
    <t>Цэцэрлэг, сургуулийн тоног төхөөрөмж /Улаанбаатар, Баянзүрх дүүрэг, 4, 5, 6, 8, 13, 14, 15, 16, 18, 25, 26 дугаар хороо/</t>
  </si>
  <si>
    <t>Сургууль, цэцэрлэгийн багш нарын тоног төхөөрөмж /Сэлэнгэ/</t>
  </si>
  <si>
    <t>УТ2401502424</t>
  </si>
  <si>
    <t>Сургууль, цэцэрлэгийн тоног төхөөрөмж /Улаанбаатар, Баянгол дүүрэг/</t>
  </si>
  <si>
    <t>УТ2401502467</t>
  </si>
  <si>
    <t>Сургууль, цэцэрлэгийн тоног төхөөрөмж /Өвөрхангай/</t>
  </si>
  <si>
    <t>УТ2401502602</t>
  </si>
  <si>
    <t>Цэцэрлэгийн тоног төхөөрөмж /Улаанбаатар, Баянгол дүүрэг/</t>
  </si>
  <si>
    <t>УТ2401502595</t>
  </si>
  <si>
    <t>Шилжих барилгын тоо болон төсөв</t>
  </si>
  <si>
    <t>Шинэ барилгын тоо болон төсөв</t>
  </si>
  <si>
    <t>Их засвар хийх барилгын тоо болон төсөв</t>
  </si>
  <si>
    <t>Шалгуур үзүүлэлтийн дугаар</t>
  </si>
  <si>
    <t>Суурь он</t>
  </si>
  <si>
    <t>2024 оны зорилтот түвшин</t>
  </si>
  <si>
    <t>СӨБ_ШҮ1</t>
  </si>
  <si>
    <t>5 настай хүүхдийн сургуульд бэлтгэгдсэн байдлын улсын дундаж гүйцэтгэлийн хувь</t>
  </si>
  <si>
    <t>ТӨСВИЙН ДҮН</t>
  </si>
  <si>
    <t>3.1.4.1.Ерөнхий боловсролын сургуулийн барилга барих</t>
  </si>
  <si>
    <t>3.1.4.2.Спорт заал барих</t>
  </si>
  <si>
    <t>3.1.4.3.Дотуур байр барих</t>
  </si>
  <si>
    <t>3.1.4.4.Ерөнхий боловсролын сургуулийн байгалийн ухааны лабораторийг тохижуулах</t>
  </si>
  <si>
    <t>3.1.4.5.Сургуулийн ариун цэврийн байгууламжийг стандартын шаардлагад нийцүүлэн шинэчлэх</t>
  </si>
  <si>
    <t>3.1.4.6.Үдийн хоол үйлдвэрлэлийн эрүүл, аюулгүй орчныг бүрдүүлэх, хүний нөөцийг чадавхжуулах</t>
  </si>
  <si>
    <t>3.1.4.7.Хөгжлийн бэрхшээлтэй хүүхдийн  цэцэрлэг, сургуульд тэгш хамрагдах орчин нөхцөлийг бүрдүүлэх</t>
  </si>
  <si>
    <t>3.1.4.8.Тусгай цэцэрлэг, сургуулийн бүтэц, хэв шинж, санхүүжилтийг өөрчилж, хөгжлийн бэрхшээлтэй хүүхдэд цогц дэмжлэг үзүүлэх</t>
  </si>
  <si>
    <t>3.1.5.1.Цэцэрлэгийн барилга барих</t>
  </si>
  <si>
    <t>3.1.3.1.Судалгааны үр дүнд бий болсон олон улсад хүлээн зөвшөөрөгдсөн эрдэм шинжилгээний өгүүлэл, бүтээл, патентыг эдийн засгийн эргэлтэд оруулах</t>
  </si>
  <si>
    <t>Төсөл, арга хэмжээний нэр</t>
  </si>
  <si>
    <t xml:space="preserve">11302  </t>
  </si>
  <si>
    <t xml:space="preserve">81821   </t>
  </si>
  <si>
    <t>Төмөр замын цэцэрлэгийн үйлчилгээ</t>
  </si>
  <si>
    <t>Нийслэлийн боловсролын газар</t>
  </si>
  <si>
    <t xml:space="preserve">80802  </t>
  </si>
  <si>
    <t>00301</t>
  </si>
  <si>
    <t>БШУСайдын шууд</t>
  </si>
  <si>
    <t>Боловсролын газар</t>
  </si>
  <si>
    <t>Боловсролын ерөнхий газар</t>
  </si>
  <si>
    <t>СӨБ-н гүйцэтгэл, үр дүнгээр олгох санхүүжилт</t>
  </si>
  <si>
    <t>СӨБ_ГАРЦ1</t>
  </si>
  <si>
    <t>СӨБ_ГАРЦ2</t>
  </si>
  <si>
    <t>СӨБ_ГАРЦ3</t>
  </si>
  <si>
    <t>СӨБ_ГАРЦ4</t>
  </si>
  <si>
    <t>Хувилбарт сургалтад хамрагдсан хүүхдийн тоо</t>
  </si>
  <si>
    <t xml:space="preserve">11430 </t>
  </si>
  <si>
    <t>Цэцэрлэгийн үндсэн сургалтад хамрагдсан хүүхдийн тоо</t>
  </si>
  <si>
    <t>Шинэ тоног төхөөрөмжийн төсвийн тоо болон төсөв</t>
  </si>
  <si>
    <t>Шилжих тоног төхөөрөмжийн төсвийн тоо болон төсөв</t>
  </si>
  <si>
    <t>2024 оны төсөвт өртөг /сая.төг/</t>
  </si>
  <si>
    <t>МУЖХТ</t>
  </si>
  <si>
    <t>Монгол Улсын Жилийн Хөгжлийн төлөвлөгөө</t>
  </si>
  <si>
    <t>---сонгох--</t>
  </si>
  <si>
    <t>Урсгал</t>
  </si>
  <si>
    <t>Хөрөнгө оруулалт</t>
  </si>
  <si>
    <t xml:space="preserve">Эдийн засгийн ангиллын бүлгээр оруулах </t>
  </si>
  <si>
    <t>Эдийн засгийн ангиллын бүлгийн нэр</t>
  </si>
  <si>
    <t xml:space="preserve">Хөтөлбөрийн  нэр </t>
  </si>
  <si>
    <t>Маягт 1</t>
  </si>
  <si>
    <t>Маягт 2</t>
  </si>
  <si>
    <t>Маягт 4</t>
  </si>
  <si>
    <t>Маягт 3</t>
  </si>
  <si>
    <t>Маягт 5</t>
  </si>
  <si>
    <t>МАЯГТ 1. ҮР ДҮНГИЙН ХҮРЭЭ</t>
  </si>
  <si>
    <t>Бичнэ</t>
  </si>
  <si>
    <t>Алсын хараа- 2050 Монгол Улсын урт хугацааны хөгжлийн бодлого</t>
  </si>
  <si>
    <t>Алсын хараа- 2050 Монгол Улсын урт хугацааны хөгжлийн бодлогоос салбар хамаарах хэсэг</t>
  </si>
  <si>
    <t>ТЕЗ-ын үр дүн</t>
  </si>
  <si>
    <t>Хөтөлбөрийн үр дүн</t>
  </si>
  <si>
    <t>МАЯГТ 3.  ХӨТӨЛБӨРИЙН ГАРЦ, ТӨСВИЙН ТӨСЛИЙН НЭГТГЭЛ</t>
  </si>
  <si>
    <t>2025 оны зорилтот түвшин</t>
  </si>
  <si>
    <t>Гүйцэтгэлийн хэмжүүрийг тооцох давтамж</t>
  </si>
  <si>
    <t>---бичих---</t>
  </si>
  <si>
    <t>ТЕЗ-ИЙН ТӨСВИЙН САНАЛЫН ДҮН:</t>
  </si>
  <si>
    <t>Чанартай сургуулийн өмнөх боловсролоор дамжуулан хүүхдийн цогц хөгжлийн суурийг тавина.</t>
  </si>
  <si>
    <t>Тухайн жилийн</t>
  </si>
  <si>
    <t>ТЕЗ-ИЙН ХЭРЭГЖҮҮЛЭХ ХӨТӨЛБӨРИЙН ТӨСВИЙН САНАЛЫН ДҮН, УРСГАЛ</t>
  </si>
  <si>
    <t>ТЕЗ-ИЙН ХЭРЭГЖҮҮЛЭХ ХӨТӨЛБӨРИЙН ТӨСВИЙН САНАЛЫН ДҮН, ХО</t>
  </si>
  <si>
    <t>Баригдаж буй цэцэрлэгийн тоо</t>
  </si>
  <si>
    <t>Гүйцэтгэлийн шалгуур үзүүлэлт</t>
  </si>
  <si>
    <t>Гарц, түүний гүйцэтгэлийн шалгуур үзүүлэлт</t>
  </si>
  <si>
    <t>Гүйцэтгэлийн ШҮ-ийн дугаар</t>
  </si>
  <si>
    <t>МАЯГТ: ХАВСРАЛТ 1</t>
  </si>
  <si>
    <t xml:space="preserve">СУУРЬ </t>
  </si>
  <si>
    <t>Төсөв 2024 он
(мян. төг)</t>
  </si>
  <si>
    <t>Мэдээллийн давтамж</t>
  </si>
  <si>
    <t xml:space="preserve"> Хөтөлбөрийн хүрэх үр дүн болон гарц</t>
  </si>
  <si>
    <t>Үр дүнгийн</t>
  </si>
  <si>
    <t>Маягт 3-аас татна</t>
  </si>
  <si>
    <t>Шалгуур үзүүлэлтийг ямар мэдээллийн эх сурвалжаас гаргахыг бичнэ.</t>
  </si>
  <si>
    <t>Төсвийн санал /мян.төгрөгөөр/</t>
  </si>
  <si>
    <t>Улсын хөгжлийн жилийн төлөвлөгөө болон бусад баримт бичигт заасан</t>
  </si>
  <si>
    <t>3.1.5. Сургуулийн өмнөх боловсролын сургалтын орчны стандартын шаардлага хангасан цэцэрлэгийн тоог нэмэгдүүлнэ.</t>
  </si>
  <si>
    <t>СӨБ_ГШҮ1</t>
  </si>
  <si>
    <t>СӨБ_ГШҮ2</t>
  </si>
  <si>
    <t>СӨБ_ГШҮ3</t>
  </si>
  <si>
    <t>СӨБ_ГШҮ4</t>
  </si>
  <si>
    <t>Монгол Улсын Засгийн газрын 2020-2024 оны үйл ажиллагааны хөтөлбөр</t>
  </si>
  <si>
    <r>
      <t>АХ</t>
    </r>
    <r>
      <rPr>
        <sz val="10"/>
        <color rgb="FF333333"/>
        <rFont val="Arial"/>
        <family val="2"/>
        <charset val="204"/>
      </rPr>
      <t> </t>
    </r>
  </si>
  <si>
    <r>
      <t>МУХТЖҮЧ</t>
    </r>
    <r>
      <rPr>
        <sz val="10"/>
        <color rgb="FF333333"/>
        <rFont val="Arial"/>
        <family val="2"/>
        <charset val="204"/>
      </rPr>
      <t> </t>
    </r>
  </si>
  <si>
    <r>
      <t>ЗГҮАХ </t>
    </r>
    <r>
      <rPr>
        <sz val="10"/>
        <color rgb="FF333333"/>
        <rFont val="Arial"/>
        <family val="2"/>
        <charset val="204"/>
      </rPr>
      <t>  </t>
    </r>
  </si>
  <si>
    <t>ТЕЗ-ийн төсвөөр хэрэгжүүлэх хөтөлбөрийн хүрэх үр дүн</t>
  </si>
  <si>
    <t>Сонгоно▼</t>
  </si>
  <si>
    <t>Монгол улсын 2024 оны хөгжлиийн жилийн төлөвлөгөө https://legalinfo.mn/mn/detail?lawId=16759684491411&amp;showType=1</t>
  </si>
  <si>
    <t>МАЯГТ 2. ТӨСВИЙН ЕРӨНХИЙЛӨН ЗАХИРАГЧИЙН ХЭРЭГЖҮҮЛЭХ ХӨТӨЛБӨРИЙН ХҮРЭХ ҮР ДҮН, ТҮҮНИЙ ШАЛГУУР ҮЗҮҮЛЭЛТ</t>
  </si>
  <si>
    <t>Шаардлага хангасан ариун цэврийн байгууламж суурилуулах цэцэрлэгийн тоо</t>
  </si>
  <si>
    <t>Хавсралт 1</t>
  </si>
  <si>
    <t>--Зориулалт сонгох --</t>
  </si>
  <si>
    <t xml:space="preserve">     Үндсэн үйл ажиллагааны  зардал</t>
  </si>
  <si>
    <t xml:space="preserve">     Туслах үйл ажиллагааны зардал</t>
  </si>
  <si>
    <t xml:space="preserve">     Гэрээгээр гүйцэтгүүлэх ажил, үйлчилгээ</t>
  </si>
  <si>
    <t xml:space="preserve">     Гадаад зээлээр хэрэгжүүлэх ажил, үйлчилгээ</t>
  </si>
  <si>
    <t xml:space="preserve">     Гадаад тусламжаар гүйцэтгэх ажил, үйлчилгээ</t>
  </si>
  <si>
    <t xml:space="preserve">     Баг, хорооны үйл ажиллагааны зардал</t>
  </si>
  <si>
    <t xml:space="preserve">     Хот тосгоны үйл ажиллагааны зардал</t>
  </si>
  <si>
    <t xml:space="preserve">     УИХ-ын гишүүний төсөв</t>
  </si>
  <si>
    <t xml:space="preserve">     ТЗШ-ийн байгууллагуудын тогтмол зардал</t>
  </si>
  <si>
    <t xml:space="preserve">     Гадаад зээл, тусламжийн ТЕЗ-д шилжих ажил, үйлчилгээ</t>
  </si>
  <si>
    <t xml:space="preserve">     Төрийн өмчийн барилгын тогтмол зардал</t>
  </si>
  <si>
    <t xml:space="preserve">     Нийтлэг үйлчилгээ</t>
  </si>
  <si>
    <t xml:space="preserve">     Аудит, баталгаажуулалт, зэрэглэл тогтоох</t>
  </si>
  <si>
    <t xml:space="preserve">     Эд, хөрөнгийн даатгал</t>
  </si>
  <si>
    <t xml:space="preserve">     Тээврийн хэрэгслийн даатгал</t>
  </si>
  <si>
    <t xml:space="preserve">     Бусад төрлийн даатгал</t>
  </si>
  <si>
    <t xml:space="preserve">     Мэдээлэл, сурталчилгааны зардал</t>
  </si>
  <si>
    <t xml:space="preserve">     Тээврийн хэрэгслийн оношилгоо</t>
  </si>
  <si>
    <t xml:space="preserve">     Тээврийн хэрэгслийн татвар</t>
  </si>
  <si>
    <t xml:space="preserve">     Банк, санхүүгийн  байгууллагын үйлчилгээний хураамж</t>
  </si>
  <si>
    <t xml:space="preserve">     Газрын төлбөр</t>
  </si>
  <si>
    <t xml:space="preserve">     Улсын мэдээллийн маягт хэвлэх, бэлтгэх</t>
  </si>
  <si>
    <t xml:space="preserve">     Газрын зургийн зардал</t>
  </si>
  <si>
    <t xml:space="preserve">     Газрын хянан баталгааны зардал</t>
  </si>
  <si>
    <t xml:space="preserve">     Өмгөөлөл, хуулийн зөвлөхийн үйлчилгээний хөлс</t>
  </si>
  <si>
    <t xml:space="preserve">     Уран бүтээл хийлгэх</t>
  </si>
  <si>
    <t xml:space="preserve">     Эрдэм шинжилгээ, судалгааны ажил</t>
  </si>
  <si>
    <t xml:space="preserve">     Улсын зэрэглэл тогтоох үйлчилгээ</t>
  </si>
  <si>
    <t xml:space="preserve">     Мэдээлэл, технологийн үйлчилгээ</t>
  </si>
  <si>
    <t xml:space="preserve">     Улс орноо гадаадад сурталчлах</t>
  </si>
  <si>
    <t xml:space="preserve">     Харуул, хамгаалалтын зардал</t>
  </si>
  <si>
    <t xml:space="preserve">     Холбооны суваг ашигласны хөлс</t>
  </si>
  <si>
    <t xml:space="preserve">     Гэрээт ажиллагсдын зардал</t>
  </si>
  <si>
    <t xml:space="preserve">     Төлбөрийн чадваргүй иргэдэд үзүүлэх өмгөөллийн үйлчилгээний хөлс</t>
  </si>
  <si>
    <t xml:space="preserve">     Иргэдэд арилжааны байгууллагаас үзүүлэх бусад үйлчилгээнд нэг удаагийн дэмжлэг, нөхөн төлбөр</t>
  </si>
  <si>
    <t xml:space="preserve">     Зөвлөл, хороо, комиссын гишүүдийн ажлын хөлс</t>
  </si>
  <si>
    <t xml:space="preserve">     Нотариат баталгаажуулалт</t>
  </si>
  <si>
    <t xml:space="preserve">     Байр ашиглалтын үйлчилгээ</t>
  </si>
  <si>
    <t xml:space="preserve">     Лабораторийн итгэмжлэл</t>
  </si>
  <si>
    <t xml:space="preserve">     Цахим хуудасны бүртгэлийн хураамж</t>
  </si>
  <si>
    <t xml:space="preserve">     Шийдвэр гүйцэтгэлийн үйлчилгээ</t>
  </si>
  <si>
    <t xml:space="preserve">     Нөөц хөрөнгийн хадгалалт, хамгаалалт</t>
  </si>
  <si>
    <t xml:space="preserve">     Хүүхэд харах үйлчилгээ</t>
  </si>
  <si>
    <t xml:space="preserve">     Үл хөдлөх хөрөнгийн татвар</t>
  </si>
  <si>
    <t xml:space="preserve">     Хүүхэд хамгаалал</t>
  </si>
  <si>
    <t xml:space="preserve">     Ирээдүйн өв сангийн тухай хуулийг хэрэгжүүлэх зардал</t>
  </si>
  <si>
    <t xml:space="preserve">     Шүүхийн шийдвэрийн үйлдвэрлэлийн арга хэмжээ</t>
  </si>
  <si>
    <t xml:space="preserve">     Эрсдэлийн болон НБҮ хийх /нөхцөл байдлын үнэлгээ/</t>
  </si>
  <si>
    <t xml:space="preserve">     Хамгаалах, нөхөн сэргээх үйлчилгээний зардал</t>
  </si>
  <si>
    <t xml:space="preserve">     Урьдчилан сэргийлэх арга хэмжээний зардал</t>
  </si>
  <si>
    <t xml:space="preserve">     Тээврийн үйлчилгээ</t>
  </si>
  <si>
    <t xml:space="preserve">     Төсвийн урамшуулал</t>
  </si>
  <si>
    <t xml:space="preserve">     Нэг иргэнд ногдох нормативаар тооцсон</t>
  </si>
  <si>
    <t xml:space="preserve">     Урьд оны өр</t>
  </si>
  <si>
    <t xml:space="preserve">     Хичээл, үйлдвэрлэлийн дадлага хийх</t>
  </si>
  <si>
    <t xml:space="preserve">     Биеийн тамирын уралдаан, тэмцээн</t>
  </si>
  <si>
    <t xml:space="preserve">     Төрийн байгууллага, ажилтны буруутай үйл ажиллагаанаас  үүссэн  хохирлын нөхөн төлбөр</t>
  </si>
  <si>
    <t xml:space="preserve">     Шүүхийн шийдвэрийн дагуу олгох төлбөр</t>
  </si>
  <si>
    <t xml:space="preserve">     Актын төлбөр, торгууль</t>
  </si>
  <si>
    <t xml:space="preserve">     Уналга, цугларалт бэлтгэл сургууль</t>
  </si>
  <si>
    <t xml:space="preserve">     Төрийн шагнал, одон, медаль</t>
  </si>
  <si>
    <t xml:space="preserve">     Унаа, хоолны хөнгөлөлт, хувийн унаа хэрэглэсний нөхөн төлбөрийг эрх бүхий албан тушаалтнуудад олгох</t>
  </si>
  <si>
    <t xml:space="preserve">     Сургалт семинар</t>
  </si>
  <si>
    <t xml:space="preserve">     Дээж худалдан авах</t>
  </si>
  <si>
    <t xml:space="preserve">     Зарлагын хэмнэлтийн хүрээнд хэрэгжүүлэх арга хэмжээ /урсгал/</t>
  </si>
  <si>
    <t xml:space="preserve">     Зарлагын хэмнэлтийн хүрээнд хэрэгжүүлэх арга хэмжээ /хөрөнгө/</t>
  </si>
  <si>
    <t xml:space="preserve">     Цахим шилжилт арга хэмжээ</t>
  </si>
  <si>
    <t xml:space="preserve">     Цахилгаан дамжуулах системийн алдагдалд олгох татаас</t>
  </si>
  <si>
    <t xml:space="preserve">     Дулааны станцийн алдагдалд олгох татаас</t>
  </si>
  <si>
    <t xml:space="preserve">     Нийтийн тээвэрийн алдагдалд олгох татаас</t>
  </si>
  <si>
    <t xml:space="preserve">     Хувийн хэвшлийн байгууллагад олгох татаас</t>
  </si>
  <si>
    <t xml:space="preserve">     Улаан буудай, махны нийлүүлэлтэд олгох татаас</t>
  </si>
  <si>
    <t xml:space="preserve">     Хувийн хэвшлийн үйлдвэрлэл нэмэгдүүлэхэд олгох татаас</t>
  </si>
  <si>
    <t xml:space="preserve">     ЭМД-ын сангаас санхүүжих эмийн үнийн хөнгөлөлт</t>
  </si>
  <si>
    <t xml:space="preserve">     Тэтгэврийн санд олгох татаас</t>
  </si>
  <si>
    <t xml:space="preserve">     Хэвлэл, мэдээллийн байгууллагад олгох</t>
  </si>
  <si>
    <t xml:space="preserve">     Агаарын чанарыг сайжруулахад олгох татаас</t>
  </si>
  <si>
    <t xml:space="preserve">     Дизелийн станцийн алдагдлын татаас</t>
  </si>
  <si>
    <t xml:space="preserve">     Усан хангамжийн татаас</t>
  </si>
  <si>
    <t xml:space="preserve">     Зээлийн хүүгийн татаас</t>
  </si>
  <si>
    <t xml:space="preserve">     Элэг бүтэн Монгол хөтөлбөр эмийн үнийн хөнгөлөлт</t>
  </si>
  <si>
    <t xml:space="preserve">     Түшиц эмнэлэгт олгох татаас</t>
  </si>
  <si>
    <t xml:space="preserve">     ЭМД сангаас Нийгмийн даатгалын байгууллагад олгох</t>
  </si>
  <si>
    <t xml:space="preserve">     Эгийн голын усан цахилгаан станц</t>
  </si>
  <si>
    <t xml:space="preserve">     Тусгай эмнэлэгт олгох татаас</t>
  </si>
  <si>
    <t xml:space="preserve">     Эрчим хүчний алдагдлын татаас</t>
  </si>
  <si>
    <t xml:space="preserve">     Санхүүгийн дэмжлэг</t>
  </si>
  <si>
    <t xml:space="preserve">     Тусгай зориулалтын шилжүүлэг</t>
  </si>
  <si>
    <t xml:space="preserve">     Орон нутгийн хөгжлийн санд олгох орлогын шилжүүлэг</t>
  </si>
  <si>
    <t xml:space="preserve">     Нөхөн олговор авагсдын шимтгэл</t>
  </si>
  <si>
    <t xml:space="preserve">     ЭМД-ын сангаас улсын  эмнэлгүүдэд өгөх шилжүүлэг</t>
  </si>
  <si>
    <t xml:space="preserve">     Дээд шатны төсөвт төвлөрүүлэх орлого</t>
  </si>
  <si>
    <t xml:space="preserve">     Үндэсний олон нийтийн мэдээллийн  үйл ажиллагааг дэмжих</t>
  </si>
  <si>
    <t xml:space="preserve">     Төрийн бус байгууллагад төсвөөс олгох дэмжлэг</t>
  </si>
  <si>
    <t xml:space="preserve">     Гадаадын болон олон улсын байгууллагын гишүүнчлэлийн хураамж</t>
  </si>
  <si>
    <t xml:space="preserve">     Гадаад орнуудад өгөх урсгал шилжүүлэг</t>
  </si>
  <si>
    <t xml:space="preserve">     Татварын буцаан олголт</t>
  </si>
  <si>
    <t xml:space="preserve">     Эрүүл мэндийн байгууллагад олгох тусламж үйлчилгээний санхүүжилт</t>
  </si>
  <si>
    <t xml:space="preserve">     Аймаг, нийслэлд сум дүүргээс олгосон татаас</t>
  </si>
  <si>
    <t xml:space="preserve">     Сум, дүүрэгт аймаг, нийслэлээс олгосон тэгшитгэл</t>
  </si>
  <si>
    <t xml:space="preserve">     Элэг бүтэн Монгол хөтөлбөр шинжилгээ</t>
  </si>
  <si>
    <t xml:space="preserve">     Өрхөд ЭМД-аас олгох санхүүжилт</t>
  </si>
  <si>
    <t xml:space="preserve">     ЭМД-ын сангаас төрийн өмчийн аж ахуйн тооцоот эмнэлгүүдэд өгөх шилжүүлэг</t>
  </si>
  <si>
    <t xml:space="preserve">     Суманд ЭМД-аас олгох санхүүжилт</t>
  </si>
  <si>
    <t xml:space="preserve">     Улсын төсвөөс бие даасан эмнэлэгт олгох дэмжлэг</t>
  </si>
  <si>
    <t xml:space="preserve">     Эмнэлгийн бие даасан байдлыг дэмжих</t>
  </si>
  <si>
    <t xml:space="preserve">     Зээл - ОУ-ын байгууллагаас сумдын ОНХСанд олгох орлогын шилжүүлэг</t>
  </si>
  <si>
    <t xml:space="preserve">     Тусламж - ОУ-ын байгууллагаас сумдын ОНХСанд олгох орлогын шилжүүлэг</t>
  </si>
  <si>
    <t xml:space="preserve">     Гадаад зээлийн эргэж төлөгдөх үндсэн төлбөр</t>
  </si>
  <si>
    <t xml:space="preserve">     Өндөр насны тэтгэвэр</t>
  </si>
  <si>
    <t xml:space="preserve">     Тахир дутуугийн тэтгэвэр</t>
  </si>
  <si>
    <t xml:space="preserve">     Тэжээгчээ алдсаны тэтгэвэр</t>
  </si>
  <si>
    <t xml:space="preserve">     Цэргийн тэтгэвэр</t>
  </si>
  <si>
    <t xml:space="preserve">     Хөдөлмөрийн чавдар түр алдсаны тэтгэмж</t>
  </si>
  <si>
    <t xml:space="preserve">     Оршуулгын тэтгэмж</t>
  </si>
  <si>
    <t xml:space="preserve">     Жирэмсэн, амаржсан эхийн тэтгэмж</t>
  </si>
  <si>
    <t xml:space="preserve">     Үйлдвэрийн осол мэргэжлээс шалтгаалах өвчний тэтгэвэр, тэтгэмж</t>
  </si>
  <si>
    <t xml:space="preserve">     Ажилгүйдлийн тэтгэмж</t>
  </si>
  <si>
    <t xml:space="preserve">     НДШ-ийн илүү төлөлтийн буцаан олголт</t>
  </si>
  <si>
    <t xml:space="preserve">     Тэтгэврийн нөхөн олговор</t>
  </si>
  <si>
    <t xml:space="preserve">     Нийгмийн даатгалын бусад</t>
  </si>
  <si>
    <t xml:space="preserve">     ҮОМШӨ-ний эмчилгээ сувилгаа</t>
  </si>
  <si>
    <t xml:space="preserve">     ҮОМШӨ-өөс урьдчилан сэргийлэх арга хэмжээ</t>
  </si>
  <si>
    <t xml:space="preserve">     Эхчүүдийн нийгмийн даатгалын шимтгэл</t>
  </si>
  <si>
    <t xml:space="preserve">     Зарим иргэдийн НДШ-н тавин хувийн буцаан олголт</t>
  </si>
  <si>
    <t xml:space="preserve">     Халамжийн тэтгэвэр</t>
  </si>
  <si>
    <t xml:space="preserve">     Жирэмсэн болон хөхүүл эхийн тэтгэмж</t>
  </si>
  <si>
    <t xml:space="preserve">     Өндөр настан, ахмад дайчдад олгох хөнгөлөлт</t>
  </si>
  <si>
    <t xml:space="preserve">     Ахмад дайчин, алдар цолтой ахмад настанд үзүүлэх хөнгөлөлт тусламж</t>
  </si>
  <si>
    <t xml:space="preserve">     Эхийн алдар одонтой эхчүүдэд олгох мөнгөн тусламж</t>
  </si>
  <si>
    <t xml:space="preserve">     Хүүхдийн мөнгөн тэтгэмж</t>
  </si>
  <si>
    <t xml:space="preserve">     Асаргааны тэтгэмж</t>
  </si>
  <si>
    <t xml:space="preserve">     Олон нийтийн оролцоонд түшиглэсэн халамжийн үйлчилгээ</t>
  </si>
  <si>
    <t xml:space="preserve">     Амьжиргааг дэмжих мөнгөн тэтгэмж</t>
  </si>
  <si>
    <t xml:space="preserve">     Асрамжийн үйлчилгээ</t>
  </si>
  <si>
    <t xml:space="preserve">     Хүнс тэжээлийн дэмжлэг үзүүлэх үйлчилгээ</t>
  </si>
  <si>
    <t xml:space="preserve">     Халамжийн бусад хөнгөлөлт үйлчилгээ</t>
  </si>
  <si>
    <t xml:space="preserve">     Хөгжлийн бэрхшээлтэй хүнд үзүүлэх тусламж, хөнгөлөлт</t>
  </si>
  <si>
    <t xml:space="preserve">     Ахмад настанд үзүүлэх үйлчилгээ, дэмжлэг, хүндэтгэл</t>
  </si>
  <si>
    <t xml:space="preserve">     Орон гэргүй хүмүүст гэр олгох</t>
  </si>
  <si>
    <t xml:space="preserve">     Ахмад дайчдад үзүүлэх орон сууцны дэмжлэг</t>
  </si>
  <si>
    <t xml:space="preserve">     Нийгмийн халамжийн бусад тэтгэмж, хөнгөлөлт</t>
  </si>
  <si>
    <t xml:space="preserve">     Насны хишиг</t>
  </si>
  <si>
    <t xml:space="preserve">     Халуун хоол цайгаар үйлчлэх</t>
  </si>
  <si>
    <t xml:space="preserve">     Ядуу өрхийн тэтгэмж</t>
  </si>
  <si>
    <t xml:space="preserve">     Тэтгэвэр нэмэгдүүлэх эх үүсвэр</t>
  </si>
  <si>
    <t xml:space="preserve">     Тэтгэмж нэмэгдүүлэх эх үүсвэр</t>
  </si>
  <si>
    <t xml:space="preserve">     Цалинтай ээж</t>
  </si>
  <si>
    <t xml:space="preserve">     Хүн амын бүлэгт чиглэсэн арга хэмжээний зардал</t>
  </si>
  <si>
    <t xml:space="preserve">     Нөхөн олговор</t>
  </si>
  <si>
    <t xml:space="preserve">     Ажил олгогчоос олгох тэтгэмж, урамшуулал, дэмжлэг</t>
  </si>
  <si>
    <t xml:space="preserve">     Төрийн албан хаагчдын гэр бүлд олгох дэмжлэг</t>
  </si>
  <si>
    <t xml:space="preserve">     Ээлжийн амралтаар нутаг явах унааны хөнгөлөлт</t>
  </si>
  <si>
    <t xml:space="preserve">     Төрийн албан хаагчийн нэг хүүхдийн сургалтын төлбөр</t>
  </si>
  <si>
    <t xml:space="preserve">     Тэтгэвэрт гарахад олгох нэг удаагийн мөнгөн тэтгэмж</t>
  </si>
  <si>
    <t xml:space="preserve">     Хөдөө орон нутагт тогтвор суурьшилтай ажилласан албан хаагчдад төрөөс үзүүлэх дэмжлэг</t>
  </si>
  <si>
    <t xml:space="preserve">     Орон байраар хангах, орон сууцны дэмжлэг (хувь хүмүүст олгох)</t>
  </si>
  <si>
    <t xml:space="preserve">     Эмчилгээний төлбөр</t>
  </si>
  <si>
    <t xml:space="preserve">     Нэг удаагийн тэтгэмж, шагнал, урамшуулал</t>
  </si>
  <si>
    <t xml:space="preserve">     Нүүлгэн шилжүүлэх зардал</t>
  </si>
  <si>
    <t xml:space="preserve">     Бүтцийн өөрчлөлтөөр чөлөөлөгдсөн албан хаагчид олгох тэтгэмж</t>
  </si>
  <si>
    <t xml:space="preserve">     Хуульд заасан үндэслэлээр албан хаагчид олгох нөхөн олговор</t>
  </si>
  <si>
    <t xml:space="preserve">     Төрөөс иргэдэд үзүүлэх бусад тэтгэмж, дэмжлэг</t>
  </si>
  <si>
    <t xml:space="preserve">     Сонгуулийн үр дүнгээр чөлөөлөгдсөн албан хаагчид олгох нөхөн олговор</t>
  </si>
  <si>
    <t xml:space="preserve">     Албан тушаалтны хангамж, тэдэнд олгох хөнгөлөлт, дэмжлэг</t>
  </si>
  <si>
    <t xml:space="preserve">     Хэлмэгдэгсэд тэдний ар гэрт олгох тэтгэмж</t>
  </si>
  <si>
    <t xml:space="preserve">     Иргэдэд хүртээх хувь хишиг</t>
  </si>
  <si>
    <t xml:space="preserve">     Бусад тусламж, дэмжлэг</t>
  </si>
  <si>
    <t xml:space="preserve">     Төрөөс эрүүл мэндийн даатгалыг нь хариуцах иргэдийн хураамж</t>
  </si>
  <si>
    <t xml:space="preserve">     Хилийн цэргийн албан хаагчдын гэр бүлийн ЭМДШимтгэл</t>
  </si>
  <si>
    <t xml:space="preserve">     Хоригдлуудын ЭМДШимтгэл</t>
  </si>
  <si>
    <t xml:space="preserve">     Цэргийн алба хааж байсан иргэдийн НДШ</t>
  </si>
  <si>
    <t xml:space="preserve">     Багийн ИНХ-ын даргын урамшуулал</t>
  </si>
  <si>
    <t xml:space="preserve">     Оюутны нийтийн тээврээр зорчих төлбөрийн хөнгөлөлт</t>
  </si>
  <si>
    <t xml:space="preserve">     Өндөр настан, тахир дутуу иргэдийн нийтийн тээврээр зорчих төлбөрийн хөнгөлөлт</t>
  </si>
  <si>
    <t xml:space="preserve">     Цагдаагийн албан хаагчдын нийтийн тээврээр зорчих төлбөрийн хөнгөлөлт</t>
  </si>
  <si>
    <t xml:space="preserve">     Шүүхийн шийдвэрийн дагуу иргэдэд олгох төлбөр</t>
  </si>
  <si>
    <t xml:space="preserve">     Цагаатгалын нөхөн олговор</t>
  </si>
  <si>
    <t xml:space="preserve">     Цаатан иргэдийн НДШ</t>
  </si>
  <si>
    <t xml:space="preserve">     Малын индексжүүлсэн даатгалын шимтгэл</t>
  </si>
  <si>
    <t xml:space="preserve">     Жирэмсэн болон төрсөн эхчүүдийн НДШ</t>
  </si>
  <si>
    <t xml:space="preserve">     Ерөнхийлөгч асанд хуулийн дагуу олгох цалин</t>
  </si>
  <si>
    <t xml:space="preserve">     Төрийн албан хаагчдад олгох мөнгөн тусламж</t>
  </si>
  <si>
    <t xml:space="preserve">     Сахилга, хариуцлага, ажлын үр дүнгийн урамшуулал</t>
  </si>
  <si>
    <t xml:space="preserve">     Иргэн болгонд олгох 300.0 мянган төгрөгийн дэмжлэг</t>
  </si>
  <si>
    <t xml:space="preserve">     ИТХ урамшуулал</t>
  </si>
  <si>
    <t xml:space="preserve">     Албан конторын барилга</t>
  </si>
  <si>
    <t xml:space="preserve">     Орон сууц</t>
  </si>
  <si>
    <t xml:space="preserve">     Тусгай зориулалтын барилга</t>
  </si>
  <si>
    <t xml:space="preserve">     Нийгмийн зориулалттай барилга байгууламж</t>
  </si>
  <si>
    <t xml:space="preserve">     Инженерийн шугам сүлжээ, цахилгаан дулааны хангамж</t>
  </si>
  <si>
    <t xml:space="preserve">     Авто зам, гүүрийн байгууламж</t>
  </si>
  <si>
    <t xml:space="preserve">     Хөдөө аж ахуйн барилга байгууламж</t>
  </si>
  <si>
    <t xml:space="preserve">     Тавилга</t>
  </si>
  <si>
    <t xml:space="preserve">     Хөгжлийн банкны хөрөнгө оруулалт</t>
  </si>
  <si>
    <t xml:space="preserve">     Тээврийн хэрэгсэл</t>
  </si>
  <si>
    <t xml:space="preserve">     Програм хангамж</t>
  </si>
  <si>
    <t xml:space="preserve">     Зураг төсөв, ТЭЗҮ боловсруулах</t>
  </si>
  <si>
    <t xml:space="preserve">     Амьтан, ургамал, ой</t>
  </si>
  <si>
    <t xml:space="preserve">     Геологи хайгуул, судалгаа</t>
  </si>
  <si>
    <t xml:space="preserve">     Материаллаг бус хөрөнгө</t>
  </si>
  <si>
    <t xml:space="preserve">     Түүхэн үнэт зүйлс</t>
  </si>
  <si>
    <t xml:space="preserve">     Газар, байгалийн баялаг</t>
  </si>
  <si>
    <t xml:space="preserve">     Бусад</t>
  </si>
  <si>
    <t xml:space="preserve">     Концессоор хэрэгжүүлсэн төсөл арга хэмжээ</t>
  </si>
  <si>
    <t xml:space="preserve">     Векселээр хэрэгжүүлсэн төсөл арга хэмжээ</t>
  </si>
  <si>
    <t xml:space="preserve">     Авто замын түгжрэлийг бууруулах, нийтийн тээврийн үйлчилгээний төрөл, чанар, хүртээмжийг нэмэгдүүлэх</t>
  </si>
  <si>
    <t xml:space="preserve">     Засгийн газрын нөөц хөрөнгө</t>
  </si>
  <si>
    <t xml:space="preserve">     Орон нутгийн нөөц хөрөнгө</t>
  </si>
  <si>
    <t xml:space="preserve">     Эрсдэлийн сангийн нөөц хөрөнгө</t>
  </si>
  <si>
    <t xml:space="preserve">     Бусад ангилагдаагүй нөөц хөрөнгө</t>
  </si>
  <si>
    <t xml:space="preserve">     Дүрмийн сан</t>
  </si>
  <si>
    <t xml:space="preserve">     Хувьцаа</t>
  </si>
  <si>
    <t xml:space="preserve">     Хүнс барааны нөөц</t>
  </si>
  <si>
    <t xml:space="preserve">     Шатахууны нөөц</t>
  </si>
  <si>
    <t xml:space="preserve">     Машин техникийн нөөц</t>
  </si>
  <si>
    <t xml:space="preserve">     Эм, эмнэлгийн хэрэгслийн нөөц</t>
  </si>
  <si>
    <t xml:space="preserve">     Өвс, тэжээлийн нөөц</t>
  </si>
  <si>
    <t xml:space="preserve">     Хувцасны нөөц</t>
  </si>
  <si>
    <t xml:space="preserve">     Хангамжийн материалын нөөц</t>
  </si>
  <si>
    <t xml:space="preserve">     Үрийн нөөц</t>
  </si>
  <si>
    <t xml:space="preserve">     Таваарын буудайн нөөц</t>
  </si>
  <si>
    <t xml:space="preserve">     Улсын нөөцийн барааны сэлгэлт, бүрдүүлэлт</t>
  </si>
  <si>
    <t xml:space="preserve">     Засгийн газрын бонд, өрийн бичиг</t>
  </si>
  <si>
    <t xml:space="preserve">     Засгийн газрын  бонд, өрийн бичгийн хүү</t>
  </si>
  <si>
    <t xml:space="preserve">     Банкны зээлийн хүүгийн төлбөр</t>
  </si>
  <si>
    <t xml:space="preserve">     Дамжуулан зээлдүүлсэн зээл</t>
  </si>
  <si>
    <t xml:space="preserve">     Дотоод эх үүсвэрээс олгох зээл</t>
  </si>
  <si>
    <t xml:space="preserve">     Гадаад эх үүсвэрээс олгох зээл</t>
  </si>
  <si>
    <t xml:space="preserve">     Сургалтын төрийн сангийн зээл</t>
  </si>
  <si>
    <t xml:space="preserve">     Гадаад зээлийн үйлчилгээний төлбөр</t>
  </si>
  <si>
    <t xml:space="preserve">     Засгийн газрын үнэт цаас</t>
  </si>
  <si>
    <t xml:space="preserve">     Засгийн газрын зээл</t>
  </si>
  <si>
    <t xml:space="preserve">     Засгийн газрын өрийн бичиг</t>
  </si>
  <si>
    <t xml:space="preserve">     Гэрээнд заасан төлбөрийн бусад үүрэг, шимтгэл, хураамж</t>
  </si>
  <si>
    <t xml:space="preserve">     Засгийн газрын үнэт цаасны хөнгөлөлт</t>
  </si>
  <si>
    <t xml:space="preserve">     Төрийн орон сууцны корпорацид төлөх зээлийн эргэн төлөлт</t>
  </si>
  <si>
    <t xml:space="preserve">     Ерөнхийлөгчийн сонгууль</t>
  </si>
  <si>
    <t xml:space="preserve">     УИХ-ын  сонгууль</t>
  </si>
  <si>
    <t xml:space="preserve">     Орон нутгийн сонгууль</t>
  </si>
  <si>
    <t xml:space="preserve">     УИХ-д суудалтай намуудад олгох дэмжлэг</t>
  </si>
  <si>
    <t xml:space="preserve">     ИТХ-д суудалтай намуудад олгох дэмжлэг</t>
  </si>
  <si>
    <t xml:space="preserve">     Засаг захиргааны нэгж, төрийн захиргааны байгууллагыг үр дүнгээр шагнах, урамшуулах</t>
  </si>
  <si>
    <t xml:space="preserve">     Мал тооллого</t>
  </si>
  <si>
    <t xml:space="preserve">     Хүн амын тооллого</t>
  </si>
  <si>
    <t xml:space="preserve">     Иргэний шинэчилсэн бүртгэл</t>
  </si>
  <si>
    <t xml:space="preserve">     Өрхийн нийгэм, эдийн засгийн судалгаа</t>
  </si>
  <si>
    <t xml:space="preserve">     Хүн ам, орон сууцны завсрын тооллого</t>
  </si>
  <si>
    <t xml:space="preserve">     Ардчилсан засаглалын судалгаа</t>
  </si>
  <si>
    <t xml:space="preserve">     Мал, тэжээвэр амьтдын тооллого</t>
  </si>
  <si>
    <t xml:space="preserve">     Хэрэглээний үнийн судалгаа</t>
  </si>
  <si>
    <t xml:space="preserve">     Барилгын салбарын үйлдвэрлэгчийн үнийн судалгаа</t>
  </si>
  <si>
    <t xml:space="preserve">     Жижиглэнгийн худалдааны бараа үйлчилгээний үнийн судалгаа</t>
  </si>
  <si>
    <t xml:space="preserve">     Статистикийн бусад тооллого, судалгаа</t>
  </si>
  <si>
    <t xml:space="preserve">     Мөрийн хөтөлбөрт тусгагдсан зарим арга хэмжээг хэрэгжүүлэх</t>
  </si>
  <si>
    <t xml:space="preserve">     Төрийн албан хаагчдыг мэргэшүүлэх</t>
  </si>
  <si>
    <t xml:space="preserve">     Олон улсын хурал, зөвлөгөөн зохион байгуулах</t>
  </si>
  <si>
    <t xml:space="preserve">     Иргэний үнэмлэх хэвлэж тараах</t>
  </si>
  <si>
    <t xml:space="preserve">     Гадаадын иргэдийг албадан гаргах</t>
  </si>
  <si>
    <t xml:space="preserve">     Ажиллах хүчний судалгаа</t>
  </si>
  <si>
    <t xml:space="preserve">     Цаг ашиглалтын судалгаа</t>
  </si>
  <si>
    <t xml:space="preserve">     Гэмт хэргийн улмаас хохирсон хохирогчийн судалгаа</t>
  </si>
  <si>
    <t xml:space="preserve">     Хагас жилийн мал тооллого</t>
  </si>
  <si>
    <t xml:space="preserve">     Байгалийн нөөцөд суурилсан эдийн засгийн судалгаа</t>
  </si>
  <si>
    <t xml:space="preserve">     Малын ашиг шимийн судалгаа</t>
  </si>
  <si>
    <t xml:space="preserve">     Аж үйлдвэрийн салбарын үнийн судалгаа</t>
  </si>
  <si>
    <t xml:space="preserve">     Аж үйлдвэрийн салбарын суурь үеийн мэдээлэл цуглуулах судалгаа</t>
  </si>
  <si>
    <t xml:space="preserve">     Гадаад худалдааны үнийн судалгаа</t>
  </si>
  <si>
    <t xml:space="preserve">     Бөөний болон жижиглэнгийн худалдааны үнийн судалгаа</t>
  </si>
  <si>
    <t xml:space="preserve">     Зочид буудал, зоогийн газрын үнийн судалгаа</t>
  </si>
  <si>
    <t xml:space="preserve">     Тээврийн салбарын индекс тооцох үнийн судалгаа</t>
  </si>
  <si>
    <t xml:space="preserve">     Ногоон эдийн засгийн судалгаа</t>
  </si>
  <si>
    <t xml:space="preserve">     Байгаль орчин, эдийн засгийн нэгдсэн дансны судалгаа</t>
  </si>
  <si>
    <t xml:space="preserve">     Хөрөнгө оруулалтын судалгаа</t>
  </si>
  <si>
    <t xml:space="preserve">     Алслагдсан орон нутагт хүргэх шуудан, харилцаа холбооны үйлчилгээ</t>
  </si>
  <si>
    <t xml:space="preserve">     Бүтцийн өөрчлөлтийн хөтөлбөр</t>
  </si>
  <si>
    <t xml:space="preserve">     Аж ахуйн нэгж байгууллагын тооллого</t>
  </si>
  <si>
    <t xml:space="preserve">     Нөөц ашиглалтын хүснэгт, салбар хоорондын тэнцлийн судалгаа</t>
  </si>
  <si>
    <t xml:space="preserve">     Далд эдийн засгийн судалгаа /бичил уурхай/</t>
  </si>
  <si>
    <t xml:space="preserve">     Далд эдийн засгийн судалгаа /өрхөд суурилсан/</t>
  </si>
  <si>
    <t xml:space="preserve">     Далд эдийн засгийн судалгаа /тээвэр, худалдаа, барилга/</t>
  </si>
  <si>
    <t xml:space="preserve">     Төрийн болон орон нутгийн өмчийн тооллого</t>
  </si>
  <si>
    <t xml:space="preserve">     Санал асуулга зохион байгуулах</t>
  </si>
  <si>
    <t xml:space="preserve">     Хөрөнгө оруулагчдын харилцааг идэвхижүүлэх</t>
  </si>
  <si>
    <t xml:space="preserve">     Төрийн болон орон нутгийн өмчийн дахин үнэлгээ</t>
  </si>
  <si>
    <t xml:space="preserve">     Ахмадын сан</t>
  </si>
  <si>
    <t xml:space="preserve">     Авилгатай тэмцэх үндэсний хөтөлбөр</t>
  </si>
  <si>
    <t xml:space="preserve">     МСК усан хамгамжийг сайжруулах</t>
  </si>
  <si>
    <t xml:space="preserve">     Далайд гарцгүй орнуудын олон улсын судалгаа</t>
  </si>
  <si>
    <t xml:space="preserve">     Онцгой байдлын бэлтгэл хангах</t>
  </si>
  <si>
    <t xml:space="preserve">     Нөхөн болон дахин сонгууль</t>
  </si>
  <si>
    <t xml:space="preserve">     Боомтын үйл ажиллагаа</t>
  </si>
  <si>
    <t xml:space="preserve">     "Бүх нийтийн эрх зүйн боловсрол" хөтөлбөр</t>
  </si>
  <si>
    <t xml:space="preserve">     "Нэг иргэн-нэг бүртгэл" хөтөлбөр</t>
  </si>
  <si>
    <t xml:space="preserve">     Хууль тогтоомжийг боловсруулах</t>
  </si>
  <si>
    <t xml:space="preserve">     Монголын улаан загалмай нийгэмлэгээр гэрээгээр гүйцэтгүүлэх</t>
  </si>
  <si>
    <t xml:space="preserve">     Эдийн засгийн судалгаа, шинжилгээ</t>
  </si>
  <si>
    <t xml:space="preserve">     Бренд бий болгох, хөгжүүлэх</t>
  </si>
  <si>
    <t xml:space="preserve">     Цахим бодлогын арга хэмжээг хэрэгжүүлэх</t>
  </si>
  <si>
    <t xml:space="preserve">     Сум, багийн хөгжлийг дэмжих, чадавхижуулах хөтөлбөр</t>
  </si>
  <si>
    <t xml:space="preserve">     Эрүүдэн шүүхээс урьдчилан сэргийлэх үйл ажиллагаа</t>
  </si>
  <si>
    <t xml:space="preserve">     Машины түрээс</t>
  </si>
  <si>
    <t xml:space="preserve">     Өндөр өртөгтэй мэс заслын зардал</t>
  </si>
  <si>
    <t xml:space="preserve">     Анхан шатны тусламж үйлчилгээ</t>
  </si>
  <si>
    <t xml:space="preserve">     Үндсэн мэргэжлийн тусламж үйлчилгээ</t>
  </si>
  <si>
    <t xml:space="preserve">     Төрөлжсөн мэргэжлийн тусламж үйлчилгээ</t>
  </si>
  <si>
    <t xml:space="preserve">     Эрүүл мэндийг дэмжих</t>
  </si>
  <si>
    <t xml:space="preserve">     Халдварт өвчнөөс урьдчилан сэргийлэх, хяналт</t>
  </si>
  <si>
    <t xml:space="preserve">     Халдварт бус өвчнөөс урьдчилан сэргийлэх, хяналт</t>
  </si>
  <si>
    <t xml:space="preserve">     Орчны эрүүл мэнд</t>
  </si>
  <si>
    <t xml:space="preserve">     Эрүүл мэндийн үндэсний бусад хөтөлбөрүүд</t>
  </si>
  <si>
    <t xml:space="preserve">     Дадлагажигч эмч бэлтгэх</t>
  </si>
  <si>
    <t xml:space="preserve">     Төр хариуцах эмнэлгийн тусламж үйлчилгээ</t>
  </si>
  <si>
    <t xml:space="preserve">     Вакцинжуулалт</t>
  </si>
  <si>
    <t xml:space="preserve">     ЭМД-ын сангаас санхүүжих арга хэмжээ</t>
  </si>
  <si>
    <t xml:space="preserve">     Элэг бүтэн Монгол хөтөлбөр</t>
  </si>
  <si>
    <t xml:space="preserve">     Эрхтэн шилжүүлэн суулгах</t>
  </si>
  <si>
    <t xml:space="preserve">     Гүйцэтгэлд суурилсан санхүүжилт</t>
  </si>
  <si>
    <t xml:space="preserve">     Улсын төсвөөс хариуцах эмнэлгийн тусламж, үйлчилгээний санхүүжилт</t>
  </si>
  <si>
    <t xml:space="preserve">     Вакцины урамшуулал</t>
  </si>
  <si>
    <t xml:space="preserve">     Байгаль орчныг хамгаалах, нөхөн сэргээх</t>
  </si>
  <si>
    <t xml:space="preserve">     Түймрийн хохирлыг арилгах</t>
  </si>
  <si>
    <t xml:space="preserve">     Ургамал хамгаалал</t>
  </si>
  <si>
    <t xml:space="preserve">     Ногоон хэрэм хөтөлбөр</t>
  </si>
  <si>
    <t xml:space="preserve">     Ойн тооллого</t>
  </si>
  <si>
    <t xml:space="preserve">     Химийн хорт бодисыг хоргүйжүүлэх арга хэмжээ</t>
  </si>
  <si>
    <t xml:space="preserve">     Агаарын бохирдлыг бууруулах</t>
  </si>
  <si>
    <t xml:space="preserve">     Ойн хортонтой тэмцэх</t>
  </si>
  <si>
    <t xml:space="preserve">     Ус цаг уурын судалгаа, шинжилгээ</t>
  </si>
  <si>
    <t xml:space="preserve">     Ногоон байгууламж, цөлжилтийн эсрэг арга хэмжээ түүний цогц мастер төлөвлөгөө болосвруулах</t>
  </si>
  <si>
    <t xml:space="preserve">     Үдийн цай хөтөлбөр</t>
  </si>
  <si>
    <t xml:space="preserve">     Боловсролын байгууллагуудыг интернетээр хангах</t>
  </si>
  <si>
    <t xml:space="preserve">     Бүх шатны боловсролын  мэдээлэл, хяналт шинжилгээ үнэлгээ</t>
  </si>
  <si>
    <t xml:space="preserve">     Олимпиад зохион байгуулах</t>
  </si>
  <si>
    <t xml:space="preserve">     Инноваци, өндөр технологи</t>
  </si>
  <si>
    <t xml:space="preserve">     Дотуур байрны үйлчилгээ</t>
  </si>
  <si>
    <t xml:space="preserve">     Цэцэрлэгийн хүүхдийн хоол</t>
  </si>
  <si>
    <t xml:space="preserve">     МСҮТ-д суралцагсадад сар тутам олгох тэтгэлэг</t>
  </si>
  <si>
    <t xml:space="preserve">     Төрийн бус өмчийн МСҮТ-ийн суралцагсадын хувьсах зардал</t>
  </si>
  <si>
    <t xml:space="preserve">     Дотоодын оюутан, магистрант, докторантад олгох зээл</t>
  </si>
  <si>
    <t xml:space="preserve">     Засгийн газрын гэрээгээр гадаадад суралцагчдад олгох зээл</t>
  </si>
  <si>
    <t xml:space="preserve">     Засгийн газрын гэрээгээр гадаадаас дотоодод суралцагчдад олгох тэтгэлэг</t>
  </si>
  <si>
    <t xml:space="preserve">     Бүтэн өнчин, хөгжлийн бэрхшээлт, 3 хүүхэд нь зэрэг суралцдаг суралцагчдад олгох сургалтын төлбөрийн тэтгэлэг</t>
  </si>
  <si>
    <t xml:space="preserve">     Орон нутгаас суралцаж буй оюутнуудын замын зардлын хөнгөлөлт</t>
  </si>
  <si>
    <t xml:space="preserve">     Эмзэг бүлгийн суралцагсдад сургалтын хэрэглэгдэхүүн олгох</t>
  </si>
  <si>
    <t xml:space="preserve">     Хүүхдэд ээлтэй сургалтын орчин</t>
  </si>
  <si>
    <t xml:space="preserve">     ЕБС-ийг сурах бичгээр хангах</t>
  </si>
  <si>
    <t xml:space="preserve">     Боловсролын заавар, журам, гарын авлага бэлтгэх, хэвлүүлэх</t>
  </si>
  <si>
    <t xml:space="preserve">     24 цагийн цэцэрлэг</t>
  </si>
  <si>
    <t xml:space="preserve">     Сургалтын төлбөрийн буцалтгүй тусламж, тэтгэлэг</t>
  </si>
  <si>
    <t xml:space="preserve">     Төмөр замын цэцэрлэгийн үйлчилгээ</t>
  </si>
  <si>
    <t xml:space="preserve">     Гадаад суралцагсдын зардал</t>
  </si>
  <si>
    <t xml:space="preserve">     Боловсролын байгууллагын багш, ажиллагсдын мэргэжил дээшлүүлэх</t>
  </si>
  <si>
    <t xml:space="preserve">     Төрийн өмчит их, дээд сургуулиудын тогтмол зардлыг санхүүжүүлэх</t>
  </si>
  <si>
    <t xml:space="preserve">     Төрийн өмчит их, дээд сургуулиудын ажиллагсадын нийгмийн баталгааг хангах</t>
  </si>
  <si>
    <t xml:space="preserve">     Багш мэргэжлээр суралцаж буй оюутан, магистрантуудад олгох сургалтын төлбөр</t>
  </si>
  <si>
    <t xml:space="preserve">     Бичиг үсгийн боловсролын хөтөлбөр</t>
  </si>
  <si>
    <t xml:space="preserve">     Орон нутагт хийх багшлах дадлагын тэтгэлэг</t>
  </si>
  <si>
    <t xml:space="preserve">     Урамшууллын тэтгэлэг</t>
  </si>
  <si>
    <t xml:space="preserve">     Үндэсний тэтгэлэг</t>
  </si>
  <si>
    <t xml:space="preserve">     Ээлжийн бүлэгт хамруулах</t>
  </si>
  <si>
    <t xml:space="preserve">     Нүүдлийн бүлэгт хамруулах</t>
  </si>
  <si>
    <t xml:space="preserve">     Явуулын багшийн үйлчилгээ</t>
  </si>
  <si>
    <t xml:space="preserve">     Боловсролын стандарт, сургалтын төлөвлөгөө, хөтөлбөрийг хэрэгжүүлэх</t>
  </si>
  <si>
    <t xml:space="preserve">     Сургалтын хэвийн үйл ажиллагааг хангах</t>
  </si>
  <si>
    <t xml:space="preserve">     Эчнээ сургалтаар боловсрол олгох үйлчилгээ</t>
  </si>
  <si>
    <t xml:space="preserve">     Оройн сургалтаар боловсрол олгох үйлчилгээ</t>
  </si>
  <si>
    <t xml:space="preserve">     Дэлхийн шилдэг 100 сургуульд суралцагчдын сургалтын төлбөрийн зээл</t>
  </si>
  <si>
    <t xml:space="preserve">     Өрсөлдөөнт тэтгэлэг хөтөлбөр хэрэгжүүлэх</t>
  </si>
  <si>
    <t xml:space="preserve">     Инженер техникийн боловсролыг хөгжүүлэх</t>
  </si>
  <si>
    <t xml:space="preserve">     Боловсролын салбарын мэдээллийн системийг хөгжүүлэх</t>
  </si>
  <si>
    <t xml:space="preserve">     Боловсролын салбарын мэдээллийн системийн нэвтрүүлэлт</t>
  </si>
  <si>
    <t xml:space="preserve">     Сургуулийн дотоод сүлжээний суурилуулалт</t>
  </si>
  <si>
    <t xml:space="preserve">     Гүнзгийрүүлсэн болон төрөлжсөн сургалтын орчинг сайжруулах</t>
  </si>
  <si>
    <t xml:space="preserve">     Хүүхэд хөгжил хөтөлбөр</t>
  </si>
  <si>
    <t xml:space="preserve">     Оюутны хөгжлийн зээл</t>
  </si>
  <si>
    <t xml:space="preserve">     Сурах бичгийн түрээс</t>
  </si>
  <si>
    <t xml:space="preserve">     Сувилагч мэргэжлээр төрийн өмчийн их дээд сургуульд суралцагсдийн тэтгэлэг</t>
  </si>
  <si>
    <t xml:space="preserve">     Цэцэрлэгийн хүүхдийн сургуульд бэлтгэгдсэн байдлын үнэлгээ</t>
  </si>
  <si>
    <t xml:space="preserve">     Гадаадад суралцагсдын зээл</t>
  </si>
  <si>
    <t xml:space="preserve">     ЗГ-н гэрээгээр гадаадад суралцагсдын тэтгэлэг</t>
  </si>
  <si>
    <t xml:space="preserve">     Ерөнхийлөгчийн нэрэмжит тэтгэлэг</t>
  </si>
  <si>
    <t xml:space="preserve">     Ерөнхий сайдын нэрэмжилт тэтгэлэг</t>
  </si>
  <si>
    <t xml:space="preserve">     Монгол-Германы хамтарсан технологийн дээд сургуульд олгох татаас</t>
  </si>
  <si>
    <t xml:space="preserve">     Сургууль цэцэрлэгийн гүйцэтгэлийн үнэлгээний санхүүжилт</t>
  </si>
  <si>
    <t xml:space="preserve">     Багшийн гүйцэтгэлийн үнэлгээний санхүүжилт</t>
  </si>
  <si>
    <t xml:space="preserve">     Тоног төхөөрөмжийн нөхөн хангалтын зардал</t>
  </si>
  <si>
    <t xml:space="preserve">     Төрийн бус өмчийн СӨБ, ЕБС-н хувьсах зардал</t>
  </si>
  <si>
    <t xml:space="preserve">     Соёл урлаг хөгжүүлэх</t>
  </si>
  <si>
    <t xml:space="preserve">     Галерей</t>
  </si>
  <si>
    <t xml:space="preserve">     Монгол хөөмий</t>
  </si>
  <si>
    <t xml:space="preserve">     Тайзны урлагийн уран бүтээлийг дэмжих</t>
  </si>
  <si>
    <t xml:space="preserve">     Музейн үзмэр худалдан авах</t>
  </si>
  <si>
    <t xml:space="preserve">     Хүүхдийн кино, уран бүтээл туурвих</t>
  </si>
  <si>
    <t xml:space="preserve">     Түүхийн хүрд баримтат кино бүтээх</t>
  </si>
  <si>
    <t xml:space="preserve">     Түүх, соёлын дурсгалт зүйлсийг хамгаалах</t>
  </si>
  <si>
    <t xml:space="preserve">     Музей, түүх, соёлын өвийн сэргээн засварлалт</t>
  </si>
  <si>
    <t xml:space="preserve">     Номын сангийн фондыг шилдэг ном, бүтээлээр баяжуулах</t>
  </si>
  <si>
    <t xml:space="preserve">     Сонгодог урлаг хөтөлбөр</t>
  </si>
  <si>
    <t xml:space="preserve">     Хүүхдэд зориулсан уран бүтээл хийлгэх</t>
  </si>
  <si>
    <t xml:space="preserve">     Баримтат киноны санг шинэ бүтээлээр баяжуулах</t>
  </si>
  <si>
    <t xml:space="preserve">     Хөгжмийн шилдэг бүтээлийг улсын санд худалдаж авах</t>
  </si>
  <si>
    <t xml:space="preserve">     Улсын захиалгаар дуурь драмын шинэ уран бүтээл хийх</t>
  </si>
  <si>
    <t xml:space="preserve">     Дүрслэх урлагын шилдэг бүтээлийг улсын санд худалдаж авах</t>
  </si>
  <si>
    <t xml:space="preserve">     Орон нутгийн соёлын төвийн судалгаа, шинжилгээ, үнэлгээ, сурталчилгаа</t>
  </si>
  <si>
    <t xml:space="preserve">     Соёл урлагийн олон улсын тэмцээнд тэргүүн байр эзэлсэн уран бүтээлчдийг шагнах</t>
  </si>
  <si>
    <t xml:space="preserve">     Оны шилдэг уран бүтээлч найруулагч жүжигчин зураач бүжигчдийг шагнах</t>
  </si>
  <si>
    <t xml:space="preserve">     Монгол судлалын үйл ажиллагааг дэмжих</t>
  </si>
  <si>
    <t xml:space="preserve">     Хүүхдийн театрын  их наадам зохион байгуулах</t>
  </si>
  <si>
    <t xml:space="preserve">     Гадаад дотоодод зохиогдох соёл урлагын арга хэмжээ</t>
  </si>
  <si>
    <t xml:space="preserve">     Ургийн бичиг хөтлөх</t>
  </si>
  <si>
    <t xml:space="preserve">     Уран сайхны кино хийх</t>
  </si>
  <si>
    <t xml:space="preserve">     Монгол хуур, уртын дуу</t>
  </si>
  <si>
    <t xml:space="preserve">     Монгол уламжлалт бие, биелгээ</t>
  </si>
  <si>
    <t xml:space="preserve">     Монгол тууль</t>
  </si>
  <si>
    <t xml:space="preserve">     Монгол цуур</t>
  </si>
  <si>
    <t xml:space="preserve">     Монгол уран бүтээл</t>
  </si>
  <si>
    <t xml:space="preserve">     Кино урлагийг дэмжих</t>
  </si>
  <si>
    <t xml:space="preserve">     Соёлын баримтат өвийг хамгаалах</t>
  </si>
  <si>
    <t xml:space="preserve">     Соёлын биет бус өвийг хамгаалах</t>
  </si>
  <si>
    <t xml:space="preserve">     Чулуун соёлын өв үндэсний хөтөлбөр</t>
  </si>
  <si>
    <t xml:space="preserve">     Соёлын бүтээлч үйлдвэрлэл</t>
  </si>
  <si>
    <t xml:space="preserve">     Гадаад дахь Монголын соёлын төвийг дэмжих</t>
  </si>
  <si>
    <t xml:space="preserve">     Цахим соёл хөтөлбөр</t>
  </si>
  <si>
    <t xml:space="preserve">     Соёлын ажилтнуудын мэргэжил дээшлүүлэх</t>
  </si>
  <si>
    <t xml:space="preserve">     Музейн үзмэртэй шууд харьцах албан тушаалтанд төрөөс үзүүлэх дэмжлэг</t>
  </si>
  <si>
    <t xml:space="preserve">     Бүх нийтийн соёлын боловсрол</t>
  </si>
  <si>
    <t xml:space="preserve">     Кино бүтээх зардлын буцаалт</t>
  </si>
  <si>
    <t xml:space="preserve">     Соёлын байгууллагад гүйцэтгэлээр олгох санхүүжилт</t>
  </si>
  <si>
    <t xml:space="preserve">     Нүүдлийн өв, соёлыг дэмжих хөтөлбөр</t>
  </si>
  <si>
    <t xml:space="preserve">     Монголын түүх, соёл, үндэсний урлагийг гадаад, дотоодод түгээн сурталчилах хөтөлбөр</t>
  </si>
  <si>
    <t xml:space="preserve">     Номын баяр арга хэмжээ</t>
  </si>
  <si>
    <t xml:space="preserve">     Баримтат кино бүтээх</t>
  </si>
  <si>
    <t xml:space="preserve">     Соёлын өв - дэлгэцийн түүхэн бүтээл</t>
  </si>
  <si>
    <t xml:space="preserve">     Улсын шигшээ багийн үйл ажиллагааг дэмжих</t>
  </si>
  <si>
    <t xml:space="preserve">     Олон улсын тэмцээн, уралдаанд оролцох</t>
  </si>
  <si>
    <t xml:space="preserve">     Олон улсын  бусад тэмцээн уралдааны шагнал</t>
  </si>
  <si>
    <t xml:space="preserve">     Дотоодод тэмцээн уралдаан зохион байгуулах</t>
  </si>
  <si>
    <t xml:space="preserve">     Олимп ДАШТ-с медаль авсан тамирчдын урамшуулал</t>
  </si>
  <si>
    <t xml:space="preserve">     Нийтийн биеийн тамир</t>
  </si>
  <si>
    <t xml:space="preserve">     Өндөр зэрэглэлийн тамирчин, дасгалжуулагчийг дэмжих</t>
  </si>
  <si>
    <t xml:space="preserve">     Үндэсний уламжлалт спортыг дэмжих</t>
  </si>
  <si>
    <t xml:space="preserve">     Допингийн эсрэг үйл ажиллагааг дэмжих</t>
  </si>
  <si>
    <t xml:space="preserve">     Спортын байгууллагад гүйцэтгэлээр олгох санхүүжилт</t>
  </si>
  <si>
    <t xml:space="preserve">     Эрүүл, идэвхтэй амьдрал</t>
  </si>
  <si>
    <t xml:space="preserve">     Олимп, паралимпийг дэмжих үйл ажиллагаа</t>
  </si>
  <si>
    <t xml:space="preserve">     Зүүн Азийн залуучуудын спортын наадам</t>
  </si>
  <si>
    <t xml:space="preserve">     Тусгай Олимп</t>
  </si>
  <si>
    <t xml:space="preserve">     Хот суурингийн ерөнхий төлөвлөгөө</t>
  </si>
  <si>
    <t xml:space="preserve">     Нийтийн эзэмшлийн гудамж талбайн гэрэлтүүлэг</t>
  </si>
  <si>
    <t xml:space="preserve">     Нийтийн эзэмшлийн гудамж талбайн цэвэрлэгээ, үйлчилгээ</t>
  </si>
  <si>
    <t xml:space="preserve">     Нийтийн бие засах газрын үйлчилгээ</t>
  </si>
  <si>
    <t xml:space="preserve">     Нийтийн эзэмшлийн байгууламжийн арчилгаа, тордолт</t>
  </si>
  <si>
    <t xml:space="preserve">     Хотын доторх ногоон байгууламжийн үйлчилгээ</t>
  </si>
  <si>
    <t xml:space="preserve">     Авто замын борооны ус зайлуулах шугам, үерийн далан  сувгийн  хэвийн үйл ажилаагааг хангах</t>
  </si>
  <si>
    <t xml:space="preserve">     Хотын доторх хөшөө, жижиг байгууламжийн арчилгаа</t>
  </si>
  <si>
    <t xml:space="preserve">     Хотын доторх золбин муур, нохой устгал</t>
  </si>
  <si>
    <t xml:space="preserve">     Төвлөрсөн хогийн цэгүүдийн устгал, ариутгал, ашиглалтын үйлчилгээ</t>
  </si>
  <si>
    <t xml:space="preserve">     Хур хог хаягдал, орчны бохирдлыг устгах, цэвэрлэх үйлчилгээ</t>
  </si>
  <si>
    <t xml:space="preserve">     Зам, барилгын траст орсон айл өрх, барилга байгууламжийг чөлөөлөхөд тухайн газрын өмчлөгчид олгох  нөхөн төл</t>
  </si>
  <si>
    <t xml:space="preserve">     Орон нутгийн чанартай автозамын засвар үйлчилгээ</t>
  </si>
  <si>
    <t xml:space="preserve">     Энхийг сахиулах үйл ажиллагаа</t>
  </si>
  <si>
    <t xml:space="preserve">     ЗХ-ий зэвсэглэл техникийг шинэчлэх сургалтын  баазыг бэхжүүлэх</t>
  </si>
  <si>
    <t xml:space="preserve">     Энхийг сахиулах үйл ажиллагаанд оролцох чадавхийг нэмэгдүүлэх</t>
  </si>
  <si>
    <t xml:space="preserve">     Олон улсын цэргийн ажиллагаанд оролцохтой холбогдсон бусад</t>
  </si>
  <si>
    <t xml:space="preserve">     Олон улсын цэргийн дадлага сургуулилтыг МУ-д зохион байгуулах</t>
  </si>
  <si>
    <t xml:space="preserve">     БХ салбарын албан хаагчдын нийгмийн хамгааллыг сайжруулах</t>
  </si>
  <si>
    <t xml:space="preserve">     Зэвсэгт хүчнийг хөгжүүлэх хөтөлбөр</t>
  </si>
  <si>
    <t xml:space="preserve">     Зэвсэгт хүчний сургалт</t>
  </si>
  <si>
    <t xml:space="preserve">     Дотоодын цэргийн хамгаалалт</t>
  </si>
  <si>
    <t xml:space="preserve">     Гамшигаас сэргийлэх сургалт, сурталчилгаа</t>
  </si>
  <si>
    <t xml:space="preserve">     Шүүхийн шинжилгээний тусгай ажил, үйлчилгээ</t>
  </si>
  <si>
    <t xml:space="preserve">     Оюутан цэрэг хөтөлбөр</t>
  </si>
  <si>
    <t xml:space="preserve">     Авлигатай тэмцэх үндэсний хөтөлбөр</t>
  </si>
  <si>
    <t xml:space="preserve">     Хугацаат цэргийн цолны цалин</t>
  </si>
  <si>
    <t xml:space="preserve">     Байцаан шийтгэх ажиллагаа</t>
  </si>
  <si>
    <t xml:space="preserve">     Сумдын цагдаагийн алба</t>
  </si>
  <si>
    <t xml:space="preserve">     Хар тамхи, мансууруулах бодистой тэмцэх хөтөлбөр</t>
  </si>
  <si>
    <t xml:space="preserve">     Хугацаат цэргийн алба</t>
  </si>
  <si>
    <t xml:space="preserve">     Хүн худалдаалахтай тэмцэх хөтөлбөр</t>
  </si>
  <si>
    <t xml:space="preserve">     Алслагдсан цэргийн анги-нийгмийн баталгаа</t>
  </si>
  <si>
    <t xml:space="preserve">     Шинжээч, орчуулагч, хэлмэрчийн зардал</t>
  </si>
  <si>
    <t xml:space="preserve">     Гэрчийн зардал</t>
  </si>
  <si>
    <t xml:space="preserve">     Процессын хуульд заасан бусад зардал</t>
  </si>
  <si>
    <t xml:space="preserve">     Мөнгө угаах, терроризмийг санхүүжүүлэхтэй тэмцэх үйл ажиллагаа</t>
  </si>
  <si>
    <t xml:space="preserve">     Гамшигаас хамгаалах хууль тогтоомжийн хэрэгжилтийг хянах, шалгах</t>
  </si>
  <si>
    <t xml:space="preserve">     Олборлох үйлдвэрлэлийн ил тод байдлын санаачилга</t>
  </si>
  <si>
    <t xml:space="preserve">     INTELSAT ба REUTERS-ийн суваг ашигласны төлбөр</t>
  </si>
  <si>
    <t xml:space="preserve">     Радио шугам, хиймэл дагуул, VPN ашиглалт</t>
  </si>
  <si>
    <t xml:space="preserve">     Барилгын техник хяналт</t>
  </si>
  <si>
    <t xml:space="preserve">     Барилгын норм, норматив</t>
  </si>
  <si>
    <t xml:space="preserve">     Барилгын зураг, төслийн магадлал</t>
  </si>
  <si>
    <t xml:space="preserve">     Тээврийн хэрэгслийн оношлогоо</t>
  </si>
  <si>
    <t xml:space="preserve">     Геологи хайгуул</t>
  </si>
  <si>
    <t xml:space="preserve">     Олон улсын шинэ нисэх онгоцны буудал</t>
  </si>
  <si>
    <t xml:space="preserve">     Мал эмнэлгийн үйлчилгээ</t>
  </si>
  <si>
    <t xml:space="preserve">     Эрчимжсэн мал аж ахуйг хөгжүүлэхэд дэмжлэг, тусламж үзүүлэх</t>
  </si>
  <si>
    <t xml:space="preserve">     Малын халдварт өвчнөөс урьдчилан сэргийлэх</t>
  </si>
  <si>
    <t xml:space="preserve">     Малын паразит өвчнөөс урьдчилан сэргийлэх</t>
  </si>
  <si>
    <t xml:space="preserve">     Малын гоц халдварт өвчнөөс урьдчилан сэргийлэх</t>
  </si>
  <si>
    <t xml:space="preserve">     Малыг архаг халдварт өвчнөөс эрүүлжүүлэх</t>
  </si>
  <si>
    <t xml:space="preserve">     Малын өвчний лабораторийн оношилгоо, шинжилгээ</t>
  </si>
  <si>
    <t xml:space="preserve">     Малын өвчнөөс сэргийлэх сургалт, сурталчилгаа, судалгаа шинжилгээний ажил</t>
  </si>
  <si>
    <t xml:space="preserve">     Мал эмнэлгийн ариутгал, халдваргүйжүүлэлт</t>
  </si>
  <si>
    <t xml:space="preserve">     Цөм сүргийн үржлийн ажил үйлчилгээ</t>
  </si>
  <si>
    <t xml:space="preserve">     Малын ашиг шим, үр төлийн чанараар сонгон шалгаруулах</t>
  </si>
  <si>
    <t xml:space="preserve">     Тоо толгой нь цөөрсөн малыг хамгаалах, үржүүлэх, үйлдвэрлэлийг дэмжих</t>
  </si>
  <si>
    <t xml:space="preserve">     Эрчимжсэн аж ахуй эрхлэх чадавхийг дээшлүүлэх</t>
  </si>
  <si>
    <t xml:space="preserve">     Өндөр ашиг шимтэй мал үржүүлэх</t>
  </si>
  <si>
    <t xml:space="preserve">     Эрчимжсэн мал аж ахуйг хөгжүүлэх сургалт, сурталчилгаа</t>
  </si>
  <si>
    <t xml:space="preserve">     Үлийн цагаан оготнотой тэмцэх</t>
  </si>
  <si>
    <t xml:space="preserve">     Хөнөөлт царцаатай тэмцэх</t>
  </si>
  <si>
    <t xml:space="preserve">     Отрын бүс байгуулах, хамгаалах</t>
  </si>
  <si>
    <t xml:space="preserve">     Бэлчээр, хадлангийн талбайг хамгаалах, сайжруулах</t>
  </si>
  <si>
    <t xml:space="preserve">     Таримал тэжээлийн үйлдвэрлэлийг дэмжих</t>
  </si>
  <si>
    <t xml:space="preserve">     Бордооны үйлдвэрлэлийг дэмжих</t>
  </si>
  <si>
    <t xml:space="preserve">     Бага оврын услалтын систем, багаж хэрэгслээр хангах</t>
  </si>
  <si>
    <t xml:space="preserve">     Хамгаалагдсан хөрсний тариалан эрхлэхэд дэмжлэг үзүүлэх</t>
  </si>
  <si>
    <t xml:space="preserve">     Жимс, жимсгэний тариалан эрхлэхэд дэмжлэг үзүүлэх</t>
  </si>
  <si>
    <t xml:space="preserve">     Өрхийн тариаланг дэмжих сургалт, сурталчилгаа</t>
  </si>
  <si>
    <t xml:space="preserve">     Улаан буудайн тарилалтыг дэмжих</t>
  </si>
  <si>
    <t xml:space="preserve">     Ургацын комисс, төв штаб, удирдлагын зардал</t>
  </si>
  <si>
    <t xml:space="preserve">     Хүнсний хангамж, аюулгүй байдал, хяналтын судалгаа</t>
  </si>
  <si>
    <t xml:space="preserve">     Сүү, сүүн бүтээгдэхүүний үйлдвэрлэлийг дэмжих</t>
  </si>
  <si>
    <t xml:space="preserve">     Экологийн цэвэр бүтээгдэхүүнийг дэмжих, сурталчлах</t>
  </si>
  <si>
    <t xml:space="preserve">     Иод дутагдлын эмгэгтэй тэмцэх</t>
  </si>
  <si>
    <t xml:space="preserve">     Сайн малчны шагнал</t>
  </si>
  <si>
    <t xml:space="preserve">     Бөөний худалдааны сүлжээ зохион байгуулах зардал</t>
  </si>
  <si>
    <t xml:space="preserve">     Ноолуурын хөнгөлөлттэй зээл</t>
  </si>
  <si>
    <t xml:space="preserve">     Улаан буудайн урамшуулал</t>
  </si>
  <si>
    <t xml:space="preserve">     Ноосны урамшуулал</t>
  </si>
  <si>
    <t xml:space="preserve">     "Нэг суурин, нэг бүтээгдэхүүн"</t>
  </si>
  <si>
    <t xml:space="preserve">     Хөнгөн үйлдвэрийн үндэсний хөтөлбөрүүд</t>
  </si>
  <si>
    <t xml:space="preserve">     "Монголд үйлдвэрлэв" үзэсгэлэн</t>
  </si>
  <si>
    <t xml:space="preserve">     KOICA, НҮБ-ийн хүнс, хөдөө аж ахуйн байгууллагын суурин төлөөлөгчийн зардал</t>
  </si>
  <si>
    <t xml:space="preserve">     Монгол мал хөтөлбөр</t>
  </si>
  <si>
    <t xml:space="preserve">     Арьс ширний урамшуулал</t>
  </si>
  <si>
    <t xml:space="preserve">     Хүнд үйлдвэрийн үндэсний хөтөлбөрүүд</t>
  </si>
  <si>
    <t xml:space="preserve">     Махан бүтээгдэхүүний үйлдвэрлэлийг дэмжих</t>
  </si>
  <si>
    <t xml:space="preserve">     Атрын 3 дугаар аян</t>
  </si>
  <si>
    <t xml:space="preserve">     Хүнсний ногооны үйлдвэрлэлийг дэмжих</t>
  </si>
  <si>
    <t xml:space="preserve">     Мал, амьтан эрүүлжүүлэх</t>
  </si>
  <si>
    <t xml:space="preserve">     Мал, амьтны вакцины үнэ</t>
  </si>
  <si>
    <t xml:space="preserve">     Малын нөхөн төлбөр</t>
  </si>
  <si>
    <t xml:space="preserve">     ХАА-н салбарын бүтээгдэхүүн, үйлдвэрлэлийг дэмжих урамшуулал</t>
  </si>
  <si>
    <t xml:space="preserve">     Малын тоо толгойн албан татварын зарцуулалт</t>
  </si>
  <si>
    <t xml:space="preserve">     Малчдын хөдөлмөр эрхлэлтийг дэмжих</t>
  </si>
  <si>
    <t xml:space="preserve">     ХБИ-ийн хөдөлмөр  эрхлэлтийг дэмжих</t>
  </si>
  <si>
    <t xml:space="preserve">     40 өөс дээш насны иргэдийн хөдөлмөр эрхлэлтийг дэмжих</t>
  </si>
  <si>
    <t xml:space="preserve">     Аж ахуй эрхлэлтийг дэмжих</t>
  </si>
  <si>
    <t xml:space="preserve">     Нийтийг хамарсан ажил (Эзэнтэй Монгол)</t>
  </si>
  <si>
    <t xml:space="preserve">     Залуучуудын хөдөлмөр эрхлэлтийг дэмжих</t>
  </si>
  <si>
    <t xml:space="preserve">     Үндэсний мэргэжилтэй ажилтан бэлтгэх, outsourcing хөгжүүлэх</t>
  </si>
  <si>
    <t xml:space="preserve">     Оюутны хөдөлмөр эрхлэлт ба цагийн ажил</t>
  </si>
  <si>
    <t xml:space="preserve">     Ахмад настны хөдөлмөр эрхлэлтийг дэмжих</t>
  </si>
  <si>
    <t xml:space="preserve">     Захын хороололд ажлын байр бий болгох</t>
  </si>
  <si>
    <t xml:space="preserve">     Жижиг дунд үйлдвэрийг дэмжих</t>
  </si>
  <si>
    <t xml:space="preserve">     Ажил мэргэжлийн чиг баримжаа олгох, зөвлөгөө өгөх үйлчилгээ</t>
  </si>
  <si>
    <t xml:space="preserve">     Ажилд зуучлах үйлчилгээ</t>
  </si>
  <si>
    <t xml:space="preserve">     Хөдөлмөр эрхлэлт хөдөлмөр харилцаа хөтөлбөр</t>
  </si>
  <si>
    <t xml:space="preserve">     Хөдөлмөр эрхлэлтийн бүртгэл мэдээллийн нэгдсэн сүлжээ</t>
  </si>
  <si>
    <t xml:space="preserve">     ЗГ, Хөдөлмөр эрхлэлтийг дэмжих үндэсний зөвлөлийн тодорхойлсон хөтөлбөр, төсөл</t>
  </si>
  <si>
    <t xml:space="preserve">     Хөдөлмөр эрхлэлтийг дэмжих сургалт, сурталчилгаа, чадавх бэхжүүлэх</t>
  </si>
  <si>
    <t xml:space="preserve">     Хөдөлмөрт бэлтгэх</t>
  </si>
  <si>
    <t xml:space="preserve">     Хөдөлмөр эрхлэлтийн нийтлэг үйлчилгээ</t>
  </si>
  <si>
    <t xml:space="preserve">     Хөдөлмөрт бэлтгэх сургалт</t>
  </si>
  <si>
    <t xml:space="preserve">     Аж ахуй эрхлэлтийг дэмжих санхүүгийн дэмжлэг</t>
  </si>
  <si>
    <t xml:space="preserve">     Түр ажлын байрыг дэмжих</t>
  </si>
  <si>
    <t xml:space="preserve">     Хөдөлмөр эрхлэлтийг дэмжих үйл ажиллагааны зардал</t>
  </si>
  <si>
    <t xml:space="preserve">     Хөдөлмөр эрхлэлтийг дэмжих бусад арга хэмжээ</t>
  </si>
  <si>
    <t xml:space="preserve">     Төрийн чиг үүргийн дагуу үүсэх болзошгүй өр төлбөр</t>
  </si>
  <si>
    <t xml:space="preserve">     Банкны бүтцийн өөрчлөлт</t>
  </si>
  <si>
    <t xml:space="preserve">     Засгийн газрын зээлийн баталгааны төлбөр</t>
  </si>
  <si>
    <t xml:space="preserve">     Хадгаламж эзэмшигчдийн хохирлын нөхөн төлбөр</t>
  </si>
  <si>
    <t xml:space="preserve">     Байгалийн гамшиг, ослын үр дагаврыг арилгах</t>
  </si>
  <si>
    <t xml:space="preserve">     Гоц халдварт өвчний голомтыг арилгах, тархалтыг хязгаарлах</t>
  </si>
  <si>
    <t xml:space="preserve">     Засгийн газрын өрийн баталгаа</t>
  </si>
  <si>
    <t xml:space="preserve">     Орон сууцны зээлийн баталгаа</t>
  </si>
  <si>
    <t xml:space="preserve">     Улсын их баяр наадам</t>
  </si>
  <si>
    <t xml:space="preserve">     Улсын ой тэмдэглэх</t>
  </si>
  <si>
    <t xml:space="preserve">     Аймаг, нийслэлийн ой тэмдэглэх</t>
  </si>
  <si>
    <t xml:space="preserve">     Сум, дүүргийн ой тэмдэглэх</t>
  </si>
  <si>
    <t xml:space="preserve">     Байгууллагын ой тэмдэглэх</t>
  </si>
  <si>
    <t xml:space="preserve">     Салбарын ой тэмдэглэх</t>
  </si>
  <si>
    <t xml:space="preserve">     Төр, нийгмийн зүтгэлтний ой тэмдэглэх</t>
  </si>
  <si>
    <t xml:space="preserve">     Бусад баяр ёслол, тэмдэглэлт арга хэмжээ</t>
  </si>
  <si>
    <t xml:space="preserve">     Тухайлсан салбар, үйл ажиллагааг дэмжих жил, өдөр</t>
  </si>
  <si>
    <t xml:space="preserve">     Түүхэн ой</t>
  </si>
  <si>
    <t xml:space="preserve">     EXPO</t>
  </si>
  <si>
    <t xml:space="preserve">     Гадаад харилцааг эдийн засагжуулах</t>
  </si>
  <si>
    <t xml:space="preserve">     Монгол улсыг гадаадад сурталчилах</t>
  </si>
  <si>
    <t xml:space="preserve">     ОУ-ын байгууллагын суурин төлөөлөгчийн зардал</t>
  </si>
  <si>
    <t xml:space="preserve">     Засгийн газар хоорондын комисс</t>
  </si>
  <si>
    <t xml:space="preserve">     Олон улсын комисс, хурал, зөвлөлийг тэргүүлэх</t>
  </si>
  <si>
    <t xml:space="preserve">     Бүс ба зам санаачлага</t>
  </si>
  <si>
    <t xml:space="preserve">     Олон улсын хамтын ажиллагааг дэмжих</t>
  </si>
  <si>
    <t xml:space="preserve">     Үнэ тогтворжуулах арга хэмжээ</t>
  </si>
  <si>
    <t xml:space="preserve">     Иргэдэд газар өмчлүүлэх үйл ажиллагааг зохион байгуулах</t>
  </si>
  <si>
    <t xml:space="preserve">     НөАТатварын буцаан олгох</t>
  </si>
  <si>
    <t xml:space="preserve">     Жолооны үнэмлэх хэвлэх үйлчилгээ</t>
  </si>
  <si>
    <t xml:space="preserve">     Төсөл, арга хэмжээний бэлтгэл хангах</t>
  </si>
  <si>
    <t xml:space="preserve">     Тогтмол зардлын өр төлөх</t>
  </si>
  <si>
    <t xml:space="preserve">     Хөрөнгийн зах зээлийн дэд бүтцийг хөгжүүлэх</t>
  </si>
  <si>
    <t xml:space="preserve">     Төвлөрсөн төсвийн хуваарилагдаагүй зардал</t>
  </si>
  <si>
    <t xml:space="preserve">     Хөтөлбөр төслийн техник хяналт</t>
  </si>
  <si>
    <t xml:space="preserve">     Хөтөлбөрт суурилсан төсвийн төлөвлөлт</t>
  </si>
  <si>
    <t xml:space="preserve">     Сум хөгжүүлэх</t>
  </si>
  <si>
    <t xml:space="preserve">     Хөтөлбөр төслийн дотоод урсгал зардал</t>
  </si>
  <si>
    <t xml:space="preserve">     Татвар хураалт орлого бүрдүүлэлт</t>
  </si>
  <si>
    <t xml:space="preserve">     Блүмбергийн мэдээллийн системийн төлбөр</t>
  </si>
  <si>
    <t xml:space="preserve">     Нийгмийн  бүлэгт чиглэсэн  хөтөлбөрүүд</t>
  </si>
  <si>
    <t xml:space="preserve">     Найрсаг Улаанбаатар</t>
  </si>
  <si>
    <t xml:space="preserve">     Мах, улаан буудай, арьс шир, ноосны урамшуулал</t>
  </si>
  <si>
    <t xml:space="preserve">     НӨАТ урамшуулал</t>
  </si>
  <si>
    <t xml:space="preserve">     НӨАТ сугалааны тохирол</t>
  </si>
  <si>
    <t xml:space="preserve">     Ангилагдаагүй бусад зориулалт, арга хэмжээ</t>
  </si>
  <si>
    <t xml:space="preserve">     Хүүхдийн спортын наадам</t>
  </si>
  <si>
    <t xml:space="preserve">     Дархан арьс ширний цогцолборын бүтээн байгуулалтын зээлийн хүүгийн татаас</t>
  </si>
  <si>
    <t xml:space="preserve">     ЕБС-д Олон улсын стандарт нэвтрүүлэх бэлтгэл хангах арга хэмжээ</t>
  </si>
  <si>
    <t xml:space="preserve">     Замын-Үүдийн дулааны цахилгаан станцын үйл ажиллагааг эхлүүлэх</t>
  </si>
  <si>
    <t xml:space="preserve">     Суманд төрийн үйлчилгээний мэдээллийн сан нэвтрүүлэх</t>
  </si>
  <si>
    <t xml:space="preserve">     Олон улсын залуучуудын ногоон наадам</t>
  </si>
  <si>
    <t xml:space="preserve">     Төрийн ордны мэдээлэл, үйлчилгээний цогцолборт олгох татаас</t>
  </si>
  <si>
    <t xml:space="preserve">     ОНХС - Итгэлцүүрээр олгох</t>
  </si>
  <si>
    <t xml:space="preserve">     ОНХС - Хайгуулын тусгай зөвшөөрлийн төлбөр</t>
  </si>
  <si>
    <t xml:space="preserve">     ОНХС - Ашиглалтын тусгай зөвшөөрлийн төлбөр</t>
  </si>
  <si>
    <t xml:space="preserve">     ОНХС - АМНАТ-с Мега төслийн зөрүү</t>
  </si>
  <si>
    <t xml:space="preserve">     ОНХС - Малын тоо толгойн албан татвар</t>
  </si>
  <si>
    <t xml:space="preserve">     ОНХС - Бусад</t>
  </si>
  <si>
    <t xml:space="preserve">     Гадаадын иргэн, аж ахуйн нэгж</t>
  </si>
  <si>
    <t xml:space="preserve">     Олон улсын байгууллага</t>
  </si>
  <si>
    <t xml:space="preserve">     Дотоодын иргэн</t>
  </si>
  <si>
    <t xml:space="preserve">     Дотоодын байгууллага</t>
  </si>
  <si>
    <t xml:space="preserve">     Дээд шатны байгууллагын урсгал төсвөөс</t>
  </si>
  <si>
    <t xml:space="preserve">     Нэмэлт - Олон улсын байгууллагаас олгосон</t>
  </si>
  <si>
    <t xml:space="preserve">     Нэмэлт - Засгийн газар болон Засаг даргын нөөц хөрөнгөөс хуваарилсан</t>
  </si>
  <si>
    <t xml:space="preserve">     Нэмэлт - Дээд шатны төсвөөс хуваарилсан</t>
  </si>
  <si>
    <t>Хөтөлбөр сонгох▼</t>
  </si>
  <si>
    <t>4001 (шууд)</t>
  </si>
  <si>
    <t>БОЛОВСРОЛЫН ЕРӨНХИЙ ГАЗАР</t>
  </si>
  <si>
    <t xml:space="preserve"> '00299   </t>
  </si>
  <si>
    <t xml:space="preserve">   Ажил олгогчоос олгох тэтгэмж, урамшуулал, дэмжлэг</t>
  </si>
  <si>
    <t xml:space="preserve">   Гүйцэтгэлд суурилсан санхүүжилт</t>
  </si>
  <si>
    <t xml:space="preserve">   Сургууль цэцэрлэгийн гүйцэтгэлийн үнэлгээний санхүүжилт</t>
  </si>
  <si>
    <t xml:space="preserve">   Багшийн гүйцэтгэлийн үнэлгээний санхүүжилт</t>
  </si>
  <si>
    <t xml:space="preserve">   Тоног төхөөрөмжийн нөхөн хангалтын зардал</t>
  </si>
  <si>
    <t xml:space="preserve">   Төрийн бус өмчийн СӨБ, ЕБС-н хувьсах зардал</t>
  </si>
  <si>
    <t>4004</t>
  </si>
  <si>
    <t xml:space="preserve">   Хүүхэд хөгжил хөтөлбөр</t>
  </si>
  <si>
    <t xml:space="preserve">   Цэцэрлэгийн хүүхдийн хоол</t>
  </si>
  <si>
    <t>71801 Сургуулийн өмнөх боловсрол</t>
  </si>
  <si>
    <t>ТЕЗ-ийн төсвөөр хэрэгжүүлэх хөтөлбөрийн үр дүн</t>
  </si>
  <si>
    <t>МАЯГТ 5. 2025 ОНД САНХҮҮЖҮҮЛЭХ ХӨРӨНГӨ ОРУУЛАЛТЫН ТӨСЛИЙН ЖАГСААЛТ, ТҮҮНИЙ ТӨСӨВ</t>
  </si>
  <si>
    <t>ШҮ-ийн код</t>
  </si>
  <si>
    <t>Автоматаар бөглөгдөнө</t>
  </si>
  <si>
    <t>Сонгоно</t>
  </si>
  <si>
    <t>Хүснэгтийг бөглөхдөө  "ҮР ДҮНД СУУРИЛСАН ТӨСВИЙН САНАЛЫН МАЯГТ БӨГЛӨХ ЗААВАР"-ыг харна уу.</t>
  </si>
  <si>
    <t xml:space="preserve">МАЯГТ 4.  ТЕЗ-ИЙН ХЭРЭГЖҮҮЛЭХ ХӨТӨЛБӨРИЙН ТӨСВИЙН ТӨСӨЛ </t>
  </si>
  <si>
    <t>Автоматаар гарна.</t>
  </si>
  <si>
    <t>Сонгоно ▼</t>
  </si>
  <si>
    <t>Хөтөлбөрийн нэр - Автоматаар гарна.
Хөтөлбөрийн үр дүн - МАЯГТ 1 -ээс татна.</t>
  </si>
  <si>
    <t>Сонгоно/Бичнэ</t>
  </si>
  <si>
    <t>Маягт 4-с татна</t>
  </si>
  <si>
    <t>Анхны төсөвт өртөг /сая.төг/</t>
  </si>
  <si>
    <t xml:space="preserve">Санхүүжих дүн /сая.төг/ </t>
  </si>
  <si>
    <t xml:space="preserve">ТХЗ-той УЯЛДСАН ҮР ДҮНД СУУРИЛСАН ТӨСВИЙН САНАЛ: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</si>
</sst>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,"/>
    <numFmt numFmtId="167" formatCode="#,##0.0"/>
    <numFmt numFmtId="168" formatCode="_(* #,##0.0_);_(* \(#,##0.0\);_(* &quot;-&quot;??_);_(@_)"/>
    <numFmt numFmtId="169" formatCode="_(* #,##0.0_);_(* \(#,##0.0\);_(* &quot;-&quot;?_);_(@_)"/>
    <numFmt numFmtId="170" formatCode="0.00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0"/>
      <color rgb="FF0033CC"/>
      <name val="Arial"/>
      <family val="2"/>
      <charset val="204"/>
    </font>
    <font>
      <b/>
      <sz val="20"/>
      <color rgb="FF0000FF"/>
      <name val="Arial"/>
      <family val="2"/>
      <charset val="204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24"/>
      <color theme="3"/>
      <name val="Arial"/>
      <family val="2"/>
      <charset val="204"/>
    </font>
    <font>
      <b/>
      <sz val="24"/>
      <color theme="3"/>
      <name val="Arial"/>
      <family val="2"/>
      <charset val="204"/>
    </font>
    <font>
      <b/>
      <sz val="20"/>
      <color theme="3"/>
      <name val="Arial"/>
      <family val="2"/>
      <charset val="204"/>
    </font>
    <font>
      <u/>
      <sz val="14"/>
      <name val="Arial"/>
      <family val="2"/>
      <charset val="204"/>
    </font>
    <font>
      <i/>
      <sz val="10"/>
      <name val="Arial"/>
      <family val="2"/>
    </font>
    <font>
      <sz val="14"/>
      <color theme="1"/>
      <name val="Arial"/>
      <family val="2"/>
      <charset val="204"/>
    </font>
    <font>
      <u/>
      <sz val="11"/>
      <color rgb="FF002060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i/>
      <sz val="10"/>
      <color rgb="FF7F7F7F"/>
      <name val="Calibri"/>
      <family val="2"/>
      <scheme val="minor"/>
    </font>
    <font>
      <sz val="12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theme="0"/>
      <name val="Calibri"/>
      <family val="2"/>
      <scheme val="minor"/>
    </font>
    <font>
      <u/>
      <sz val="14"/>
      <color theme="3"/>
      <name val="Arial"/>
      <family val="2"/>
      <charset val="204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3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8"/>
      <name val="Arial"/>
      <family val="2"/>
    </font>
    <font>
      <b/>
      <sz val="12"/>
      <name val="Calibri"/>
      <family val="2"/>
      <charset val="204"/>
      <scheme val="minor"/>
    </font>
    <font>
      <i/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  <charset val="204"/>
    </font>
    <font>
      <sz val="11"/>
      <color rgb="FF000000"/>
      <name val="Microsoft Sans Serif"/>
      <family val="2"/>
      <charset val="204"/>
    </font>
    <font>
      <i/>
      <sz val="11"/>
      <color rgb="FF000000"/>
      <name val="Microsoft Sans Serif"/>
      <family val="2"/>
      <charset val="204"/>
    </font>
    <font>
      <b/>
      <sz val="11"/>
      <color rgb="FFFA7D00"/>
      <name val="Calibri"/>
      <family val="2"/>
      <scheme val="minor"/>
    </font>
    <font>
      <sz val="10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color rgb="FF333333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i/>
      <sz val="10"/>
      <color rgb="FF7F7F7F"/>
      <name val="Arial"/>
      <family val="2"/>
      <charset val="204"/>
    </font>
    <font>
      <b/>
      <sz val="10"/>
      <color theme="3"/>
      <name val="Arial"/>
      <family val="2"/>
      <charset val="204"/>
    </font>
    <font>
      <sz val="10"/>
      <color theme="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4"/>
      <color theme="1"/>
      <name val="Arial"/>
      <family val="2"/>
      <charset val="204"/>
    </font>
    <font>
      <b/>
      <sz val="20"/>
      <color theme="1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rgb="FF000000"/>
      </patternFill>
    </fill>
    <fill>
      <patternFill patternType="solid">
        <fgColor rgb="FF2C85AE"/>
        <bgColor indexed="64"/>
      </patternFill>
    </fill>
    <fill>
      <patternFill patternType="solid">
        <fgColor theme="0"/>
        <bgColor rgb="FFDEEBF6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rgb="FFB1DFD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EDF2"/>
        <bgColor indexed="64"/>
      </patternFill>
    </fill>
    <fill>
      <patternFill patternType="solid">
        <fgColor rgb="FFFFFFCC"/>
      </patternFill>
    </fill>
    <fill>
      <patternFill patternType="solid">
        <fgColor rgb="FFE4DFEC"/>
        <bgColor rgb="FFEAEAEA"/>
      </patternFill>
    </fill>
    <fill>
      <patternFill patternType="solid">
        <fgColor rgb="FFEAEAEA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BDD6E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AEAEA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rgb="FFDEEBF6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>
      <alignment wrapText="1"/>
    </xf>
    <xf numFmtId="43" fontId="1" fillId="0" borderId="0" applyFont="0" applyFill="0" applyBorder="0" applyAlignment="0" applyProtection="0"/>
    <xf numFmtId="0" fontId="26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Protection="0">
      <alignment vertical="top" wrapText="1"/>
    </xf>
    <xf numFmtId="0" fontId="40" fillId="0" borderId="11" applyNumberForma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4" fillId="0" borderId="1" applyNumberFormat="0" applyFill="0" applyBorder="0" applyAlignment="0" applyProtection="0"/>
    <xf numFmtId="0" fontId="27" fillId="0" borderId="0" applyNumberFormat="0" applyAlignment="0" applyProtection="0"/>
    <xf numFmtId="167" fontId="49" fillId="19" borderId="1">
      <alignment horizontal="right" vertical="top"/>
    </xf>
    <xf numFmtId="43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7" fontId="6" fillId="21" borderId="1">
      <alignment horizontal="left" vertical="top"/>
    </xf>
    <xf numFmtId="0" fontId="56" fillId="14" borderId="15" applyNumberFormat="0" applyAlignment="0" applyProtection="0"/>
    <xf numFmtId="0" fontId="57" fillId="5" borderId="8">
      <alignment horizontal="left" vertical="center" wrapText="1" indent="3" shrinkToFit="1"/>
    </xf>
    <xf numFmtId="0" fontId="7" fillId="0" borderId="1">
      <alignment horizontal="left" vertical="top" wrapText="1"/>
    </xf>
    <xf numFmtId="0" fontId="1" fillId="0" borderId="0"/>
    <xf numFmtId="0" fontId="1" fillId="18" borderId="18" applyNumberFormat="0" applyFont="0" applyAlignment="0" applyProtection="0"/>
    <xf numFmtId="0" fontId="66" fillId="17" borderId="1">
      <alignment horizontal="left" vertical="top" indent="2"/>
    </xf>
    <xf numFmtId="0" fontId="69" fillId="0" borderId="1">
      <alignment horizontal="left" vertical="top" wrapText="1"/>
    </xf>
    <xf numFmtId="0" fontId="3" fillId="0" borderId="8">
      <alignment horizontal="left" vertical="top" wrapText="1"/>
      <protection locked="0"/>
    </xf>
    <xf numFmtId="0" fontId="6" fillId="0" borderId="0">
      <alignment horizontal="left" vertical="top" wrapText="1"/>
    </xf>
  </cellStyleXfs>
  <cellXfs count="435">
    <xf numFmtId="0" fontId="0" fillId="0" borderId="0" xfId="0">
      <alignment wrapText="1"/>
    </xf>
    <xf numFmtId="0" fontId="0" fillId="0" borderId="1" xfId="0" applyBorder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wrapText="1"/>
    </xf>
    <xf numFmtId="0" fontId="0" fillId="2" borderId="1" xfId="0" applyFill="1" applyBorder="1" applyAlignment="1">
      <alignment vertical="center"/>
    </xf>
    <xf numFmtId="0" fontId="0" fillId="2" borderId="0" xfId="0" applyFill="1">
      <alignment wrapText="1"/>
    </xf>
    <xf numFmtId="0" fontId="13" fillId="0" borderId="0" xfId="0" applyFont="1">
      <alignment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168" fontId="15" fillId="3" borderId="0" xfId="0" applyNumberFormat="1" applyFont="1" applyFill="1" applyAlignment="1">
      <alignment horizontal="left" vertical="center"/>
    </xf>
    <xf numFmtId="0" fontId="4" fillId="0" borderId="0" xfId="0" applyFo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0" fontId="4" fillId="3" borderId="0" xfId="0" applyFont="1" applyFill="1">
      <alignment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3" borderId="0" xfId="0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3" fillId="0" borderId="10" xfId="5">
      <alignment vertical="top" wrapText="1"/>
    </xf>
    <xf numFmtId="167" fontId="6" fillId="3" borderId="1" xfId="1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7" fontId="6" fillId="3" borderId="1" xfId="12" applyFont="1" applyFill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165" fontId="28" fillId="3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167" fontId="6" fillId="3" borderId="1" xfId="12" applyFont="1" applyFill="1" applyAlignment="1">
      <alignment horizontal="left" vertical="center" wrapText="1"/>
    </xf>
    <xf numFmtId="167" fontId="7" fillId="3" borderId="1" xfId="12" applyFont="1" applyFill="1" applyAlignment="1">
      <alignment horizontal="left" vertical="center" wrapText="1"/>
    </xf>
    <xf numFmtId="165" fontId="6" fillId="3" borderId="1" xfId="13" applyNumberFormat="1" applyFont="1" applyFill="1" applyBorder="1" applyAlignment="1">
      <alignment horizontal="center" vertical="center" wrapText="1"/>
    </xf>
    <xf numFmtId="165" fontId="6" fillId="3" borderId="1" xfId="12" applyNumberFormat="1" applyFont="1" applyFill="1" applyAlignment="1">
      <alignment horizontal="center" vertical="center" wrapText="1"/>
    </xf>
    <xf numFmtId="165" fontId="6" fillId="3" borderId="1" xfId="12" applyNumberFormat="1" applyFont="1" applyFill="1" applyAlignment="1">
      <alignment horizontal="center" vertical="center"/>
    </xf>
    <xf numFmtId="167" fontId="6" fillId="3" borderId="1" xfId="12" applyFont="1" applyFill="1" applyAlignment="1">
      <alignment vertical="center" wrapText="1"/>
    </xf>
    <xf numFmtId="1" fontId="6" fillId="3" borderId="1" xfId="12" applyNumberFormat="1" applyFont="1" applyFill="1" applyAlignment="1">
      <alignment horizontal="left" vertical="center" wrapText="1"/>
    </xf>
    <xf numFmtId="167" fontId="6" fillId="9" borderId="1" xfId="12" applyFont="1" applyFill="1" applyAlignment="1">
      <alignment horizontal="center" vertical="center" wrapText="1"/>
    </xf>
    <xf numFmtId="167" fontId="7" fillId="3" borderId="1" xfId="12" applyFont="1" applyFill="1" applyAlignment="1">
      <alignment horizontal="center" vertical="center" wrapText="1"/>
    </xf>
    <xf numFmtId="2" fontId="6" fillId="3" borderId="1" xfId="12" applyNumberFormat="1" applyFont="1" applyFill="1" applyAlignment="1">
      <alignment horizontal="center" vertical="center" wrapText="1"/>
    </xf>
    <xf numFmtId="3" fontId="6" fillId="3" borderId="1" xfId="12" applyNumberFormat="1" applyFont="1" applyFill="1" applyAlignment="1">
      <alignment horizontal="center" vertical="center" wrapText="1"/>
    </xf>
    <xf numFmtId="43" fontId="6" fillId="3" borderId="1" xfId="13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1" fontId="6" fillId="3" borderId="1" xfId="12" applyNumberFormat="1" applyFont="1" applyFill="1" applyAlignment="1">
      <alignment horizontal="center" vertical="center" wrapText="1"/>
    </xf>
    <xf numFmtId="3" fontId="6" fillId="3" borderId="1" xfId="13" applyNumberFormat="1" applyFont="1" applyFill="1" applyBorder="1" applyAlignment="1">
      <alignment horizontal="center" vertical="center" wrapText="1"/>
    </xf>
    <xf numFmtId="2" fontId="6" fillId="3" borderId="1" xfId="12" applyNumberFormat="1" applyFont="1" applyFill="1" applyAlignment="1">
      <alignment horizontal="center" vertical="center"/>
    </xf>
    <xf numFmtId="4" fontId="6" fillId="3" borderId="1" xfId="12" applyNumberFormat="1" applyFont="1" applyFill="1" applyAlignment="1">
      <alignment horizontal="center" vertical="center" wrapText="1"/>
    </xf>
    <xf numFmtId="170" fontId="6" fillId="3" borderId="1" xfId="12" applyNumberFormat="1" applyFont="1" applyFill="1" applyAlignment="1">
      <alignment horizontal="center" vertical="center" wrapText="1"/>
    </xf>
    <xf numFmtId="167" fontId="6" fillId="3" borderId="1" xfId="12" applyFont="1" applyFill="1" applyAlignment="1">
      <alignment horizontal="left" vertical="center"/>
    </xf>
    <xf numFmtId="0" fontId="28" fillId="0" borderId="0" xfId="0" applyFont="1" applyAlignment="1">
      <alignment vertical="center" wrapText="1"/>
    </xf>
    <xf numFmtId="165" fontId="7" fillId="3" borderId="1" xfId="12" applyNumberFormat="1" applyFont="1" applyFill="1" applyAlignment="1">
      <alignment horizontal="center" vertical="center"/>
    </xf>
    <xf numFmtId="3" fontId="6" fillId="3" borderId="1" xfId="12" applyNumberFormat="1" applyFont="1" applyFill="1" applyAlignment="1">
      <alignment horizontal="center" vertical="center"/>
    </xf>
    <xf numFmtId="1" fontId="6" fillId="3" borderId="1" xfId="13" applyNumberFormat="1" applyFont="1" applyFill="1" applyBorder="1" applyAlignment="1">
      <alignment horizontal="center" vertical="center" wrapText="1"/>
    </xf>
    <xf numFmtId="1" fontId="6" fillId="3" borderId="1" xfId="12" applyNumberFormat="1" applyFont="1" applyFill="1" applyAlignment="1">
      <alignment horizontal="center" vertical="center"/>
    </xf>
    <xf numFmtId="167" fontId="7" fillId="3" borderId="1" xfId="12" applyFont="1" applyFill="1" applyAlignment="1">
      <alignment horizontal="center" vertical="center"/>
    </xf>
    <xf numFmtId="167" fontId="6" fillId="3" borderId="1" xfId="12" applyFont="1" applyFill="1" applyAlignment="1">
      <alignment horizontal="left" wrapText="1"/>
    </xf>
    <xf numFmtId="167" fontId="6" fillId="3" borderId="1" xfId="13" applyNumberFormat="1" applyFont="1" applyFill="1" applyBorder="1" applyAlignment="1">
      <alignment horizontal="center" vertical="center" wrapText="1"/>
    </xf>
    <xf numFmtId="167" fontId="6" fillId="3" borderId="5" xfId="12" applyFont="1" applyFill="1" applyBorder="1" applyAlignment="1">
      <alignment vertical="center" wrapText="1"/>
    </xf>
    <xf numFmtId="4" fontId="6" fillId="3" borderId="1" xfId="12" applyNumberFormat="1" applyFont="1" applyFill="1" applyAlignment="1">
      <alignment horizontal="left" vertical="center" wrapText="1"/>
    </xf>
    <xf numFmtId="4" fontId="6" fillId="3" borderId="1" xfId="12" applyNumberFormat="1" applyFont="1" applyFill="1" applyAlignment="1">
      <alignment horizontal="center" vertical="center"/>
    </xf>
    <xf numFmtId="0" fontId="30" fillId="10" borderId="5" xfId="0" applyFont="1" applyFill="1" applyBorder="1" applyAlignment="1">
      <alignment vertical="center" wrapText="1"/>
    </xf>
    <xf numFmtId="0" fontId="30" fillId="10" borderId="7" xfId="0" applyFont="1" applyFill="1" applyBorder="1" applyAlignment="1">
      <alignment vertical="center" wrapText="1"/>
    </xf>
    <xf numFmtId="0" fontId="14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8" fillId="0" borderId="8" xfId="0" applyFont="1" applyBorder="1">
      <alignment wrapText="1"/>
    </xf>
    <xf numFmtId="0" fontId="11" fillId="0" borderId="8" xfId="0" applyFont="1" applyBorder="1" applyAlignment="1">
      <alignment horizontal="center" vertical="center"/>
    </xf>
    <xf numFmtId="0" fontId="9" fillId="12" borderId="8" xfId="0" applyFont="1" applyFill="1" applyBorder="1" applyAlignment="1">
      <alignment horizontal="right" vertical="center"/>
    </xf>
    <xf numFmtId="0" fontId="24" fillId="12" borderId="8" xfId="10" applyFill="1" applyBorder="1" applyAlignment="1">
      <alignment horizontal="left" vertical="center"/>
    </xf>
    <xf numFmtId="0" fontId="24" fillId="12" borderId="8" xfId="10" applyFill="1" applyBorder="1"/>
    <xf numFmtId="0" fontId="10" fillId="12" borderId="8" xfId="0" applyFont="1" applyFill="1" applyBorder="1" applyAlignment="1">
      <alignment horizontal="center" vertical="center"/>
    </xf>
    <xf numFmtId="0" fontId="8" fillId="12" borderId="8" xfId="0" applyFont="1" applyFill="1" applyBorder="1">
      <alignment wrapText="1"/>
    </xf>
    <xf numFmtId="0" fontId="11" fillId="12" borderId="8" xfId="0" applyFont="1" applyFill="1" applyBorder="1" applyAlignment="1">
      <alignment horizontal="center" vertical="center"/>
    </xf>
    <xf numFmtId="0" fontId="37" fillId="0" borderId="0" xfId="6" applyFont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36" fillId="10" borderId="1" xfId="0" applyFont="1" applyFill="1" applyBorder="1" applyAlignment="1">
      <alignment horizontal="center" vertical="top" wrapText="1"/>
    </xf>
    <xf numFmtId="0" fontId="36" fillId="10" borderId="1" xfId="0" applyFont="1" applyFill="1" applyBorder="1" applyAlignment="1">
      <alignment vertical="top" wrapText="1"/>
    </xf>
    <xf numFmtId="0" fontId="5" fillId="3" borderId="0" xfId="0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31" fillId="4" borderId="1" xfId="14" applyFill="1" applyBorder="1" applyAlignment="1">
      <alignment horizontal="center" vertical="top" wrapText="1"/>
    </xf>
    <xf numFmtId="0" fontId="31" fillId="4" borderId="1" xfId="14" quotePrefix="1" applyFill="1" applyBorder="1" applyAlignment="1">
      <alignment horizontal="center" vertical="top"/>
    </xf>
    <xf numFmtId="0" fontId="41" fillId="0" borderId="0" xfId="2" applyFont="1"/>
    <xf numFmtId="0" fontId="4" fillId="0" borderId="0" xfId="0" applyFont="1" applyAlignment="1">
      <alignment horizontal="center" vertical="top"/>
    </xf>
    <xf numFmtId="0" fontId="4" fillId="3" borderId="0" xfId="0" applyFont="1" applyFill="1" applyAlignment="1">
      <alignment vertical="top"/>
    </xf>
    <xf numFmtId="0" fontId="42" fillId="0" borderId="0" xfId="2" applyFont="1" applyAlignment="1">
      <alignment vertical="top"/>
    </xf>
    <xf numFmtId="0" fontId="4" fillId="4" borderId="7" xfId="0" quotePrefix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2" fillId="3" borderId="0" xfId="0" applyFont="1" applyFill="1" applyAlignment="1">
      <alignment vertical="center"/>
    </xf>
    <xf numFmtId="0" fontId="43" fillId="3" borderId="0" xfId="0" applyFont="1" applyFill="1" applyAlignment="1">
      <alignment horizontal="right"/>
    </xf>
    <xf numFmtId="0" fontId="43" fillId="3" borderId="0" xfId="0" applyFont="1" applyFill="1">
      <alignment wrapText="1"/>
    </xf>
    <xf numFmtId="0" fontId="43" fillId="3" borderId="0" xfId="0" applyFont="1" applyFill="1" applyAlignment="1">
      <alignment vertical="center"/>
    </xf>
    <xf numFmtId="0" fontId="43" fillId="3" borderId="0" xfId="0" applyFont="1" applyFill="1" applyAlignment="1">
      <alignment horizontal="center"/>
    </xf>
    <xf numFmtId="0" fontId="44" fillId="3" borderId="0" xfId="0" applyFont="1" applyFill="1" applyAlignment="1">
      <alignment horizontal="right" vertical="center"/>
    </xf>
    <xf numFmtId="0" fontId="35" fillId="3" borderId="0" xfId="0" applyFont="1" applyFill="1" applyAlignment="1">
      <alignment vertical="center"/>
    </xf>
    <xf numFmtId="0" fontId="32" fillId="3" borderId="0" xfId="6" applyFont="1" applyFill="1" applyBorder="1" applyAlignment="1">
      <alignment vertical="center"/>
    </xf>
    <xf numFmtId="0" fontId="42" fillId="0" borderId="0" xfId="2" applyFont="1"/>
    <xf numFmtId="0" fontId="35" fillId="3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vertical="center"/>
    </xf>
    <xf numFmtId="0" fontId="46" fillId="0" borderId="0" xfId="0" applyFont="1">
      <alignment wrapText="1"/>
    </xf>
    <xf numFmtId="0" fontId="45" fillId="3" borderId="0" xfId="0" applyFont="1" applyFill="1" applyAlignment="1">
      <alignment vertical="center"/>
    </xf>
    <xf numFmtId="0" fontId="17" fillId="3" borderId="0" xfId="0" applyFont="1" applyFill="1">
      <alignment wrapText="1"/>
    </xf>
    <xf numFmtId="0" fontId="47" fillId="3" borderId="0" xfId="0" applyFont="1" applyFill="1" applyAlignment="1">
      <alignment vertical="center"/>
    </xf>
    <xf numFmtId="0" fontId="48" fillId="0" borderId="0" xfId="0" applyFont="1" applyAlignment="1">
      <alignment horizontal="right" vertical="center"/>
    </xf>
    <xf numFmtId="0" fontId="49" fillId="3" borderId="0" xfId="0" applyFont="1" applyFill="1" applyAlignment="1">
      <alignment vertical="center"/>
    </xf>
    <xf numFmtId="0" fontId="49" fillId="3" borderId="0" xfId="0" applyFont="1" applyFill="1" applyAlignment="1">
      <alignment horizontal="center" vertical="center"/>
    </xf>
    <xf numFmtId="0" fontId="0" fillId="3" borderId="0" xfId="0" applyFill="1">
      <alignment wrapText="1"/>
    </xf>
    <xf numFmtId="0" fontId="26" fillId="0" borderId="0" xfId="2"/>
    <xf numFmtId="0" fontId="0" fillId="3" borderId="0" xfId="0" applyFill="1" applyAlignment="1">
      <alignment horizontal="left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top" wrapText="1"/>
    </xf>
    <xf numFmtId="0" fontId="0" fillId="3" borderId="1" xfId="0" applyFill="1" applyBorder="1" applyAlignment="1">
      <alignment vertical="center"/>
    </xf>
    <xf numFmtId="0" fontId="0" fillId="3" borderId="1" xfId="0" quotePrefix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51" fillId="0" borderId="0" xfId="0" applyFont="1" applyAlignment="1">
      <alignment horizontal="right" vertical="center"/>
    </xf>
    <xf numFmtId="0" fontId="2" fillId="3" borderId="0" xfId="0" applyFont="1" applyFill="1">
      <alignment wrapText="1"/>
    </xf>
    <xf numFmtId="0" fontId="32" fillId="3" borderId="0" xfId="6" applyFont="1" applyFill="1" applyBorder="1"/>
    <xf numFmtId="0" fontId="52" fillId="3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2" fillId="3" borderId="0" xfId="1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64" fontId="4" fillId="3" borderId="0" xfId="1" applyNumberFormat="1" applyFont="1" applyFill="1" applyAlignment="1">
      <alignment vertical="center"/>
    </xf>
    <xf numFmtId="0" fontId="2" fillId="3" borderId="0" xfId="0" applyFont="1" applyFill="1" applyAlignment="1">
      <alignment horizontal="center" wrapText="1"/>
    </xf>
    <xf numFmtId="0" fontId="17" fillId="0" borderId="0" xfId="0" applyFont="1">
      <alignment wrapText="1"/>
    </xf>
    <xf numFmtId="0" fontId="54" fillId="0" borderId="0" xfId="0" applyFont="1">
      <alignment wrapText="1"/>
    </xf>
    <xf numFmtId="0" fontId="55" fillId="0" borderId="0" xfId="0" applyFont="1">
      <alignment wrapText="1"/>
    </xf>
    <xf numFmtId="0" fontId="0" fillId="0" borderId="14" xfId="0" applyBorder="1">
      <alignment wrapText="1"/>
    </xf>
    <xf numFmtId="0" fontId="0" fillId="0" borderId="0" xfId="0" applyAlignment="1">
      <alignment horizontal="center" vertical="top"/>
    </xf>
    <xf numFmtId="0" fontId="0" fillId="16" borderId="5" xfId="0" applyFill="1" applyBorder="1" applyAlignment="1">
      <alignment horizontal="center" vertical="top" wrapText="1"/>
    </xf>
    <xf numFmtId="0" fontId="39" fillId="16" borderId="5" xfId="0" applyFont="1" applyFill="1" applyBorder="1" applyAlignment="1">
      <alignment horizontal="left" vertical="top" wrapText="1"/>
    </xf>
    <xf numFmtId="0" fontId="39" fillId="16" borderId="5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31" fillId="3" borderId="1" xfId="14" applyFill="1" applyBorder="1" applyAlignment="1">
      <alignment horizontal="center" vertical="top" wrapText="1"/>
    </xf>
    <xf numFmtId="0" fontId="31" fillId="4" borderId="5" xfId="14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53" fillId="0" borderId="1" xfId="0" applyFont="1" applyBorder="1" applyAlignment="1">
      <alignment vertical="top" wrapText="1"/>
    </xf>
    <xf numFmtId="0" fontId="5" fillId="3" borderId="0" xfId="0" applyFont="1" applyFill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quotePrefix="1" applyFill="1" applyBorder="1" applyAlignment="1">
      <alignment horizontal="left" vertical="center"/>
    </xf>
    <xf numFmtId="164" fontId="0" fillId="3" borderId="1" xfId="1" applyNumberFormat="1" applyFont="1" applyFill="1" applyBorder="1" applyAlignment="1">
      <alignment wrapText="1"/>
    </xf>
    <xf numFmtId="0" fontId="0" fillId="3" borderId="1" xfId="0" applyFill="1" applyBorder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36" fillId="10" borderId="1" xfId="0" applyFont="1" applyFill="1" applyBorder="1" applyAlignment="1">
      <alignment horizontal="center"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169" fontId="32" fillId="3" borderId="0" xfId="6" applyNumberFormat="1" applyFont="1" applyFill="1" applyBorder="1" applyAlignment="1">
      <alignment horizontal="left" vertical="center"/>
    </xf>
    <xf numFmtId="0" fontId="58" fillId="0" borderId="1" xfId="0" applyFont="1" applyBorder="1" applyAlignment="1">
      <alignment vertical="top" wrapText="1"/>
    </xf>
    <xf numFmtId="0" fontId="58" fillId="0" borderId="1" xfId="0" applyFont="1" applyBorder="1" applyAlignment="1">
      <alignment vertical="center" wrapText="1"/>
    </xf>
    <xf numFmtId="168" fontId="35" fillId="3" borderId="14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167" fontId="49" fillId="19" borderId="1" xfId="12">
      <alignment horizontal="right" vertical="top"/>
    </xf>
    <xf numFmtId="164" fontId="4" fillId="15" borderId="12" xfId="1" applyNumberFormat="1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1" xfId="14" applyFill="1" applyBorder="1" applyAlignment="1">
      <alignment horizontal="center" vertical="center" wrapText="1"/>
    </xf>
    <xf numFmtId="0" fontId="31" fillId="3" borderId="1" xfId="14" quotePrefix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vertical="center" wrapText="1"/>
    </xf>
    <xf numFmtId="0" fontId="31" fillId="4" borderId="1" xfId="14" quotePrefix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top" wrapText="1"/>
    </xf>
    <xf numFmtId="167" fontId="60" fillId="19" borderId="1" xfId="12" applyFont="1">
      <alignment horizontal="right" vertical="top"/>
    </xf>
    <xf numFmtId="0" fontId="4" fillId="18" borderId="18" xfId="21" applyFont="1" applyAlignment="1">
      <alignment horizontal="center" vertical="top"/>
    </xf>
    <xf numFmtId="0" fontId="25" fillId="3" borderId="0" xfId="0" applyFont="1" applyFill="1" applyAlignment="1">
      <alignment horizontal="right" vertical="top"/>
    </xf>
    <xf numFmtId="0" fontId="0" fillId="3" borderId="0" xfId="0" applyFill="1" applyAlignment="1">
      <alignment vertical="top" wrapText="1"/>
    </xf>
    <xf numFmtId="0" fontId="31" fillId="3" borderId="1" xfId="14" quotePrefix="1" applyFill="1" applyBorder="1" applyAlignment="1">
      <alignment horizontal="center" vertical="top" wrapText="1"/>
    </xf>
    <xf numFmtId="0" fontId="31" fillId="3" borderId="1" xfId="14" quotePrefix="1" applyFill="1" applyBorder="1" applyAlignment="1">
      <alignment horizontal="left" vertical="top" wrapText="1"/>
    </xf>
    <xf numFmtId="0" fontId="38" fillId="0" borderId="0" xfId="0" applyFont="1">
      <alignment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1" fillId="0" borderId="0" xfId="0" applyFont="1" applyAlignment="1">
      <alignment horizontal="right" vertical="top"/>
    </xf>
    <xf numFmtId="0" fontId="6" fillId="3" borderId="0" xfId="0" applyFont="1" applyFill="1" applyAlignment="1">
      <alignment vertical="top"/>
    </xf>
    <xf numFmtId="0" fontId="40" fillId="3" borderId="10" xfId="6" applyFill="1" applyBorder="1" applyAlignment="1">
      <alignment vertical="top"/>
    </xf>
    <xf numFmtId="0" fontId="14" fillId="3" borderId="0" xfId="0" applyFont="1" applyFill="1" applyAlignment="1">
      <alignment horizontal="left" vertical="top"/>
    </xf>
    <xf numFmtId="0" fontId="40" fillId="0" borderId="0" xfId="6" applyBorder="1" applyAlignment="1">
      <alignment vertical="top" wrapText="1"/>
    </xf>
    <xf numFmtId="0" fontId="6" fillId="0" borderId="0" xfId="19" applyFont="1" applyBorder="1">
      <alignment horizontal="left" vertical="top" wrapText="1"/>
    </xf>
    <xf numFmtId="0" fontId="6" fillId="0" borderId="0" xfId="19" applyFont="1" applyBorder="1" applyAlignment="1">
      <alignment vertical="top"/>
    </xf>
    <xf numFmtId="0" fontId="6" fillId="0" borderId="1" xfId="20" applyFont="1" applyBorder="1" applyAlignment="1">
      <alignment horizontal="center" vertical="top" wrapText="1"/>
    </xf>
    <xf numFmtId="0" fontId="7" fillId="0" borderId="1" xfId="19" applyAlignment="1">
      <alignment horizontal="center" vertical="top" wrapText="1"/>
    </xf>
    <xf numFmtId="0" fontId="53" fillId="0" borderId="1" xfId="0" applyFont="1" applyBorder="1" applyAlignment="1">
      <alignment horizontal="left" vertical="top" wrapText="1"/>
    </xf>
    <xf numFmtId="0" fontId="14" fillId="3" borderId="0" xfId="0" applyFont="1" applyFill="1" applyAlignment="1">
      <alignment horizontal="center" vertical="top"/>
    </xf>
    <xf numFmtId="0" fontId="6" fillId="0" borderId="0" xfId="19" applyFont="1" applyBorder="1" applyAlignment="1">
      <alignment horizontal="center" vertical="top" wrapText="1"/>
    </xf>
    <xf numFmtId="0" fontId="40" fillId="0" borderId="10" xfId="6" applyBorder="1" applyAlignment="1">
      <alignment vertical="top"/>
    </xf>
    <xf numFmtId="167" fontId="56" fillId="14" borderId="15" xfId="17" applyNumberFormat="1" applyAlignment="1">
      <alignment vertical="center"/>
    </xf>
    <xf numFmtId="0" fontId="31" fillId="3" borderId="2" xfId="14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11" borderId="1" xfId="0" applyFont="1" applyFill="1" applyBorder="1" applyAlignment="1">
      <alignment vertical="top" wrapText="1"/>
    </xf>
    <xf numFmtId="164" fontId="6" fillId="3" borderId="1" xfId="1" applyNumberFormat="1" applyFont="1" applyFill="1" applyBorder="1" applyAlignment="1">
      <alignment horizontal="center" vertical="top" wrapText="1"/>
    </xf>
    <xf numFmtId="164" fontId="6" fillId="3" borderId="1" xfId="1" applyNumberFormat="1" applyFont="1" applyFill="1" applyBorder="1" applyAlignment="1">
      <alignment vertical="top" wrapText="1"/>
    </xf>
    <xf numFmtId="0" fontId="35" fillId="3" borderId="0" xfId="0" applyFont="1" applyFill="1" applyAlignment="1">
      <alignment vertical="top"/>
    </xf>
    <xf numFmtId="0" fontId="23" fillId="0" borderId="10" xfId="5" applyAlignment="1">
      <alignment vertical="top"/>
    </xf>
    <xf numFmtId="0" fontId="17" fillId="20" borderId="1" xfId="0" applyFont="1" applyFill="1" applyBorder="1" applyAlignment="1">
      <alignment vertical="top" wrapText="1"/>
    </xf>
    <xf numFmtId="0" fontId="57" fillId="20" borderId="1" xfId="0" applyFont="1" applyFill="1" applyBorder="1" applyAlignment="1">
      <alignment horizontal="center" vertical="top"/>
    </xf>
    <xf numFmtId="0" fontId="6" fillId="20" borderId="1" xfId="0" applyFont="1" applyFill="1" applyBorder="1" applyAlignment="1">
      <alignment horizontal="left" vertical="top" wrapText="1"/>
    </xf>
    <xf numFmtId="0" fontId="6" fillId="20" borderId="1" xfId="18" applyFont="1" applyFill="1" applyBorder="1" applyAlignment="1">
      <alignment horizontal="center" vertical="top" wrapText="1" shrinkToFit="1"/>
    </xf>
    <xf numFmtId="0" fontId="6" fillId="20" borderId="1" xfId="0" applyFont="1" applyFill="1" applyBorder="1" applyAlignment="1">
      <alignment horizontal="center" vertical="top"/>
    </xf>
    <xf numFmtId="0" fontId="7" fillId="0" borderId="1" xfId="19">
      <alignment horizontal="left" vertical="top" wrapText="1"/>
    </xf>
    <xf numFmtId="0" fontId="0" fillId="16" borderId="19" xfId="0" applyFill="1" applyBorder="1" applyAlignment="1">
      <alignment horizontal="center" vertical="top" wrapText="1"/>
    </xf>
    <xf numFmtId="0" fontId="31" fillId="4" borderId="2" xfId="14" quotePrefix="1" applyFill="1" applyBorder="1" applyAlignment="1">
      <alignment horizontal="center" vertical="center" wrapText="1"/>
    </xf>
    <xf numFmtId="0" fontId="50" fillId="16" borderId="1" xfId="0" applyFont="1" applyFill="1" applyBorder="1" applyAlignment="1">
      <alignment horizontal="center" vertical="top" wrapText="1"/>
    </xf>
    <xf numFmtId="0" fontId="64" fillId="16" borderId="1" xfId="0" applyFont="1" applyFill="1" applyBorder="1" applyAlignment="1">
      <alignment horizontal="center" vertical="top" wrapText="1"/>
    </xf>
    <xf numFmtId="0" fontId="65" fillId="4" borderId="1" xfId="14" quotePrefix="1" applyFont="1" applyFill="1" applyBorder="1" applyAlignment="1">
      <alignment horizontal="center" vertical="center" wrapText="1"/>
    </xf>
    <xf numFmtId="0" fontId="16" fillId="3" borderId="0" xfId="22" applyFont="1" applyFill="1" applyBorder="1" applyAlignment="1">
      <alignment vertical="center"/>
    </xf>
    <xf numFmtId="0" fontId="66" fillId="3" borderId="1" xfId="22" applyFill="1">
      <alignment horizontal="left" vertical="top" indent="2"/>
    </xf>
    <xf numFmtId="0" fontId="0" fillId="0" borderId="1" xfId="0" applyBorder="1" applyAlignment="1">
      <alignment vertical="top"/>
    </xf>
    <xf numFmtId="0" fontId="17" fillId="16" borderId="1" xfId="0" applyFont="1" applyFill="1" applyBorder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vertical="top"/>
    </xf>
    <xf numFmtId="0" fontId="59" fillId="0" borderId="0" xfId="0" applyFont="1" applyAlignment="1">
      <alignment vertical="top"/>
    </xf>
    <xf numFmtId="0" fontId="5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7" xfId="19" applyFont="1" applyBorder="1">
      <alignment horizontal="left" vertical="top" wrapText="1"/>
    </xf>
    <xf numFmtId="0" fontId="45" fillId="11" borderId="7" xfId="22" applyFont="1" applyFill="1" applyBorder="1" applyAlignment="1">
      <alignment horizontal="center" vertical="top" wrapText="1"/>
    </xf>
    <xf numFmtId="0" fontId="45" fillId="11" borderId="7" xfId="22" applyFont="1" applyFill="1" applyBorder="1" applyAlignment="1">
      <alignment vertical="top" wrapText="1"/>
    </xf>
    <xf numFmtId="0" fontId="6" fillId="0" borderId="1" xfId="19" applyFont="1">
      <alignment horizontal="left" vertical="top" wrapText="1"/>
    </xf>
    <xf numFmtId="0" fontId="45" fillId="11" borderId="1" xfId="22" applyFont="1" applyFill="1" applyAlignment="1">
      <alignment horizontal="center" vertical="top" wrapText="1"/>
    </xf>
    <xf numFmtId="0" fontId="45" fillId="11" borderId="1" xfId="22" applyFont="1" applyFill="1" applyAlignment="1">
      <alignment vertical="top" wrapText="1"/>
    </xf>
    <xf numFmtId="0" fontId="0" fillId="0" borderId="0" xfId="0" applyAlignment="1">
      <alignment horizontal="center" vertical="top" wrapText="1"/>
    </xf>
    <xf numFmtId="0" fontId="63" fillId="20" borderId="1" xfId="0" applyFont="1" applyFill="1" applyBorder="1" applyAlignment="1">
      <alignment horizontal="center" vertical="top" wrapText="1"/>
    </xf>
    <xf numFmtId="0" fontId="63" fillId="20" borderId="1" xfId="0" applyFont="1" applyFill="1" applyBorder="1" applyAlignment="1">
      <alignment vertical="top" wrapText="1"/>
    </xf>
    <xf numFmtId="0" fontId="68" fillId="3" borderId="0" xfId="0" applyFont="1" applyFill="1" applyAlignment="1">
      <alignment vertical="top"/>
    </xf>
    <xf numFmtId="0" fontId="68" fillId="20" borderId="1" xfId="0" applyFont="1" applyFill="1" applyBorder="1" applyAlignment="1">
      <alignment vertical="top" wrapText="1"/>
    </xf>
    <xf numFmtId="167" fontId="6" fillId="3" borderId="1" xfId="12" applyFont="1" applyFill="1" applyAlignment="1">
      <alignment horizontal="center" vertical="top" wrapText="1"/>
    </xf>
    <xf numFmtId="0" fontId="62" fillId="13" borderId="1" xfId="0" applyFont="1" applyFill="1" applyBorder="1" applyAlignment="1">
      <alignment horizontal="center" vertical="top"/>
    </xf>
    <xf numFmtId="0" fontId="68" fillId="0" borderId="1" xfId="0" applyFont="1" applyBorder="1" applyAlignment="1">
      <alignment vertical="top" wrapText="1"/>
    </xf>
    <xf numFmtId="0" fontId="68" fillId="0" borderId="1" xfId="0" applyFont="1" applyBorder="1" applyAlignment="1">
      <alignment vertical="top"/>
    </xf>
    <xf numFmtId="0" fontId="68" fillId="0" borderId="2" xfId="0" applyFont="1" applyBorder="1" applyAlignment="1">
      <alignment horizontal="center" vertical="top"/>
    </xf>
    <xf numFmtId="0" fontId="53" fillId="0" borderId="20" xfId="0" applyFont="1" applyBorder="1" applyAlignment="1">
      <alignment horizontal="center" vertical="center" wrapText="1"/>
    </xf>
    <xf numFmtId="0" fontId="69" fillId="0" borderId="1" xfId="23">
      <alignment horizontal="left" vertical="top" wrapText="1"/>
    </xf>
    <xf numFmtId="0" fontId="0" fillId="0" borderId="0" xfId="0" applyAlignment="1">
      <alignment horizontal="center" wrapText="1"/>
    </xf>
    <xf numFmtId="0" fontId="50" fillId="16" borderId="1" xfId="0" applyFont="1" applyFill="1" applyBorder="1" applyAlignment="1">
      <alignment horizontal="center" vertical="top"/>
    </xf>
    <xf numFmtId="0" fontId="70" fillId="3" borderId="1" xfId="14" quotePrefix="1" applyFont="1" applyFill="1" applyBorder="1" applyAlignment="1">
      <alignment horizontal="center" vertical="top" wrapText="1"/>
    </xf>
    <xf numFmtId="0" fontId="71" fillId="0" borderId="10" xfId="5" applyFont="1" applyAlignment="1">
      <alignment vertical="top"/>
    </xf>
    <xf numFmtId="0" fontId="7" fillId="0" borderId="0" xfId="0" applyFont="1" applyAlignment="1">
      <alignment vertical="top"/>
    </xf>
    <xf numFmtId="0" fontId="72" fillId="10" borderId="1" xfId="0" applyFont="1" applyFill="1" applyBorder="1" applyAlignment="1">
      <alignment horizontal="center" vertical="top"/>
    </xf>
    <xf numFmtId="0" fontId="70" fillId="3" borderId="1" xfId="14" quotePrefix="1" applyFont="1" applyFill="1" applyBorder="1" applyAlignment="1">
      <alignment vertical="top" wrapText="1"/>
    </xf>
    <xf numFmtId="0" fontId="6" fillId="20" borderId="1" xfId="18" applyFont="1" applyFill="1" applyBorder="1" applyAlignment="1">
      <alignment vertical="top" wrapText="1" shrinkToFit="1"/>
    </xf>
    <xf numFmtId="0" fontId="4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quotePrefix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164" fontId="0" fillId="3" borderId="1" xfId="1" applyNumberFormat="1" applyFont="1" applyFill="1" applyBorder="1" applyAlignment="1">
      <alignment vertical="top" wrapText="1"/>
    </xf>
    <xf numFmtId="0" fontId="6" fillId="0" borderId="1" xfId="25" applyBorder="1">
      <alignment horizontal="left" vertical="top" wrapText="1"/>
    </xf>
    <xf numFmtId="0" fontId="0" fillId="3" borderId="1" xfId="0" quotePrefix="1" applyFill="1" applyBorder="1" applyAlignment="1">
      <alignment horizontal="center"/>
    </xf>
    <xf numFmtId="168" fontId="0" fillId="3" borderId="1" xfId="1" applyNumberFormat="1" applyFont="1" applyFill="1" applyBorder="1" applyAlignment="1">
      <alignment vertical="top" wrapText="1"/>
    </xf>
    <xf numFmtId="168" fontId="0" fillId="3" borderId="1" xfId="1" applyNumberFormat="1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167" fontId="6" fillId="3" borderId="0" xfId="16" applyFill="1" applyBorder="1">
      <alignment horizontal="left" vertical="top"/>
    </xf>
    <xf numFmtId="0" fontId="7" fillId="3" borderId="0" xfId="0" applyFont="1" applyFill="1">
      <alignment wrapText="1"/>
    </xf>
    <xf numFmtId="167" fontId="6" fillId="3" borderId="0" xfId="16" applyFill="1" applyBorder="1" applyAlignment="1">
      <alignment horizontal="center"/>
    </xf>
    <xf numFmtId="167" fontId="34" fillId="3" borderId="0" xfId="16" applyFont="1" applyFill="1" applyBorder="1">
      <alignment horizontal="left" vertical="top"/>
    </xf>
    <xf numFmtId="0" fontId="14" fillId="3" borderId="0" xfId="0" applyFont="1" applyFill="1" applyAlignment="1">
      <alignment horizontal="center" vertical="center" wrapText="1"/>
    </xf>
    <xf numFmtId="0" fontId="14" fillId="3" borderId="0" xfId="14" quotePrefix="1" applyFont="1" applyFill="1" applyBorder="1" applyAlignment="1">
      <alignment horizontal="center"/>
    </xf>
    <xf numFmtId="0" fontId="14" fillId="3" borderId="0" xfId="14" quotePrefix="1" applyFont="1" applyFill="1" applyBorder="1" applyAlignment="1"/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left" wrapText="1"/>
    </xf>
    <xf numFmtId="0" fontId="6" fillId="3" borderId="0" xfId="25" applyFill="1" applyAlignment="1">
      <alignment horizontal="center"/>
    </xf>
    <xf numFmtId="49" fontId="6" fillId="3" borderId="0" xfId="25" applyNumberFormat="1" applyFill="1">
      <alignment horizontal="left" vertical="top" wrapText="1"/>
    </xf>
    <xf numFmtId="49" fontId="7" fillId="3" borderId="0" xfId="0" applyNumberFormat="1" applyFont="1" applyFill="1" applyAlignment="1">
      <alignment horizontal="left"/>
    </xf>
    <xf numFmtId="0" fontId="33" fillId="10" borderId="0" xfId="0" applyFont="1" applyFill="1" applyAlignment="1">
      <alignment horizontal="center" vertical="center" wrapText="1"/>
    </xf>
    <xf numFmtId="167" fontId="34" fillId="10" borderId="0" xfId="16" applyFont="1" applyFill="1" applyBorder="1">
      <alignment horizontal="left" vertical="top"/>
    </xf>
    <xf numFmtId="49" fontId="33" fillId="10" borderId="0" xfId="25" applyNumberFormat="1" applyFont="1" applyFill="1" applyAlignment="1">
      <alignment horizontal="center" vertical="top"/>
    </xf>
    <xf numFmtId="0" fontId="6" fillId="4" borderId="0" xfId="25" applyFill="1" applyAlignment="1">
      <alignment horizontal="center"/>
    </xf>
    <xf numFmtId="49" fontId="6" fillId="4" borderId="0" xfId="25" applyNumberFormat="1" applyFill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6" fillId="3" borderId="0" xfId="22" applyFont="1" applyFill="1" applyBorder="1" applyAlignment="1">
      <alignment horizontal="center" vertical="center"/>
    </xf>
    <xf numFmtId="0" fontId="26" fillId="0" borderId="0" xfId="2" applyAlignment="1">
      <alignment horizontal="center"/>
    </xf>
    <xf numFmtId="0" fontId="6" fillId="0" borderId="7" xfId="19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164" fontId="6" fillId="20" borderId="1" xfId="1" applyNumberFormat="1" applyFont="1" applyFill="1" applyBorder="1" applyAlignment="1">
      <alignment horizontal="right" vertical="top" wrapText="1"/>
    </xf>
    <xf numFmtId="0" fontId="6" fillId="20" borderId="1" xfId="0" applyFont="1" applyFill="1" applyBorder="1" applyAlignment="1">
      <alignment horizontal="right" vertical="top" wrapText="1"/>
    </xf>
    <xf numFmtId="0" fontId="53" fillId="20" borderId="1" xfId="0" applyFont="1" applyFill="1" applyBorder="1" applyAlignment="1">
      <alignment horizontal="right" vertical="center" wrapText="1"/>
    </xf>
    <xf numFmtId="0" fontId="6" fillId="22" borderId="12" xfId="0" applyFont="1" applyFill="1" applyBorder="1" applyAlignment="1">
      <alignment horizontal="center" vertical="top" wrapText="1"/>
    </xf>
    <xf numFmtId="0" fontId="6" fillId="22" borderId="12" xfId="0" applyFont="1" applyFill="1" applyBorder="1" applyAlignment="1">
      <alignment horizontal="center" vertical="top"/>
    </xf>
    <xf numFmtId="0" fontId="4" fillId="22" borderId="7" xfId="0" quotePrefix="1" applyFont="1" applyFill="1" applyBorder="1" applyAlignment="1">
      <alignment horizontal="center" vertical="top"/>
    </xf>
    <xf numFmtId="0" fontId="5" fillId="24" borderId="1" xfId="0" applyFont="1" applyFill="1" applyBorder="1" applyAlignment="1">
      <alignment horizontal="left" vertical="top"/>
    </xf>
    <xf numFmtId="0" fontId="5" fillId="24" borderId="1" xfId="0" applyFont="1" applyFill="1" applyBorder="1" applyAlignment="1">
      <alignment vertical="top"/>
    </xf>
    <xf numFmtId="0" fontId="4" fillId="24" borderId="1" xfId="0" quotePrefix="1" applyFont="1" applyFill="1" applyBorder="1" applyAlignment="1">
      <alignment horizontal="center" vertical="top"/>
    </xf>
    <xf numFmtId="0" fontId="4" fillId="24" borderId="1" xfId="0" quotePrefix="1" applyFont="1" applyFill="1" applyBorder="1" applyAlignment="1">
      <alignment vertical="top"/>
    </xf>
    <xf numFmtId="0" fontId="5" fillId="24" borderId="1" xfId="0" quotePrefix="1" applyFont="1" applyFill="1" applyBorder="1" applyAlignment="1">
      <alignment vertical="top"/>
    </xf>
    <xf numFmtId="167" fontId="49" fillId="25" borderId="1" xfId="12" quotePrefix="1" applyFill="1">
      <alignment horizontal="right" vertical="top"/>
    </xf>
    <xf numFmtId="167" fontId="6" fillId="24" borderId="1" xfId="16" applyFill="1">
      <alignment horizontal="left" vertical="top"/>
    </xf>
    <xf numFmtId="167" fontId="6" fillId="24" borderId="1" xfId="16" quotePrefix="1" applyFill="1">
      <alignment horizontal="left" vertical="top"/>
    </xf>
    <xf numFmtId="0" fontId="6" fillId="0" borderId="1" xfId="19" applyFont="1" applyBorder="1">
      <alignment horizontal="left" vertical="top" wrapText="1"/>
    </xf>
    <xf numFmtId="0" fontId="6" fillId="0" borderId="1" xfId="19" applyFont="1" applyBorder="1" applyAlignment="1">
      <alignment horizontal="center" vertical="top" wrapText="1"/>
    </xf>
    <xf numFmtId="0" fontId="74" fillId="26" borderId="1" xfId="22" applyFont="1" applyFill="1" applyAlignment="1">
      <alignment horizontal="center" vertical="top" wrapText="1"/>
    </xf>
    <xf numFmtId="0" fontId="74" fillId="27" borderId="12" xfId="22" applyFont="1" applyFill="1" applyBorder="1" applyAlignment="1">
      <alignment horizontal="center" vertical="top" wrapText="1"/>
    </xf>
    <xf numFmtId="0" fontId="6" fillId="22" borderId="7" xfId="0" quotePrefix="1" applyFont="1" applyFill="1" applyBorder="1" applyAlignment="1">
      <alignment horizontal="center" vertical="top"/>
    </xf>
    <xf numFmtId="0" fontId="7" fillId="0" borderId="1" xfId="19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7" fontId="6" fillId="3" borderId="1" xfId="12" applyFont="1" applyFill="1" applyAlignment="1">
      <alignment horizontal="left" vertical="top" wrapText="1"/>
    </xf>
    <xf numFmtId="0" fontId="62" fillId="13" borderId="1" xfId="0" applyFont="1" applyFill="1" applyBorder="1" applyAlignment="1">
      <alignment horizontal="left" vertical="top"/>
    </xf>
    <xf numFmtId="0" fontId="31" fillId="28" borderId="1" xfId="14" applyFill="1" applyBorder="1" applyAlignment="1">
      <alignment horizontal="center" vertical="top" wrapText="1"/>
    </xf>
    <xf numFmtId="0" fontId="26" fillId="3" borderId="10" xfId="6" applyFont="1" applyFill="1" applyBorder="1" applyAlignment="1">
      <alignment vertical="top"/>
    </xf>
    <xf numFmtId="0" fontId="26" fillId="0" borderId="10" xfId="6" applyFont="1" applyBorder="1" applyAlignment="1">
      <alignment vertical="top"/>
    </xf>
    <xf numFmtId="0" fontId="2" fillId="22" borderId="12" xfId="19" applyFont="1" applyFill="1" applyBorder="1" applyAlignment="1">
      <alignment horizontal="left" vertical="top" wrapText="1"/>
    </xf>
    <xf numFmtId="0" fontId="2" fillId="22" borderId="12" xfId="0" applyFont="1" applyFill="1" applyBorder="1" applyAlignment="1">
      <alignment horizontal="left" vertical="top" wrapText="1"/>
    </xf>
    <xf numFmtId="0" fontId="2" fillId="23" borderId="12" xfId="20" applyFont="1" applyFill="1" applyBorder="1" applyAlignment="1">
      <alignment horizontal="left" vertical="top" wrapText="1"/>
    </xf>
    <xf numFmtId="0" fontId="2" fillId="22" borderId="12" xfId="23" applyFont="1" applyFill="1" applyBorder="1" applyAlignment="1">
      <alignment horizontal="left" vertical="top" wrapText="1"/>
    </xf>
    <xf numFmtId="0" fontId="42" fillId="3" borderId="11" xfId="6" applyFont="1" applyFill="1" applyAlignment="1">
      <alignment horizontal="left" vertical="top"/>
    </xf>
    <xf numFmtId="0" fontId="42" fillId="0" borderId="11" xfId="6" applyFont="1" applyAlignment="1">
      <alignment horizontal="left" vertical="top"/>
    </xf>
    <xf numFmtId="0" fontId="31" fillId="3" borderId="1" xfId="14" applyFill="1" applyBorder="1" applyAlignment="1">
      <alignment horizontal="left" vertical="top" wrapText="1"/>
    </xf>
    <xf numFmtId="0" fontId="42" fillId="3" borderId="10" xfId="6" applyFont="1" applyFill="1" applyBorder="1" applyAlignment="1">
      <alignment vertical="top"/>
    </xf>
    <xf numFmtId="0" fontId="42" fillId="3" borderId="0" xfId="6" applyFont="1" applyFill="1" applyBorder="1" applyAlignment="1">
      <alignment vertical="center"/>
    </xf>
    <xf numFmtId="0" fontId="25" fillId="3" borderId="0" xfId="0" applyFont="1" applyFill="1" applyAlignment="1">
      <alignment horizontal="right"/>
    </xf>
    <xf numFmtId="0" fontId="32" fillId="3" borderId="1" xfId="0" applyFont="1" applyFill="1" applyBorder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0" fontId="26" fillId="3" borderId="0" xfId="6" applyFont="1" applyFill="1" applyBorder="1" applyAlignment="1">
      <alignment horizontal="left" vertical="center"/>
    </xf>
    <xf numFmtId="0" fontId="66" fillId="0" borderId="0" xfId="0" applyFont="1">
      <alignment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5" fillId="26" borderId="1" xfId="0" applyFont="1" applyFill="1" applyBorder="1" applyAlignment="1">
      <alignment horizontal="center" vertical="top" wrapText="1"/>
    </xf>
    <xf numFmtId="0" fontId="5" fillId="27" borderId="12" xfId="0" applyFont="1" applyFill="1" applyBorder="1" applyAlignment="1">
      <alignment horizontal="center" vertical="top" wrapText="1"/>
    </xf>
    <xf numFmtId="0" fontId="5" fillId="26" borderId="12" xfId="0" applyFont="1" applyFill="1" applyBorder="1" applyAlignment="1">
      <alignment horizontal="center" vertical="top" wrapText="1"/>
    </xf>
    <xf numFmtId="0" fontId="4" fillId="22" borderId="17" xfId="0" quotePrefix="1" applyFont="1" applyFill="1" applyBorder="1" applyAlignment="1">
      <alignment horizontal="center" vertical="top"/>
    </xf>
    <xf numFmtId="0" fontId="73" fillId="22" borderId="12" xfId="0" applyFont="1" applyFill="1" applyBorder="1" applyAlignment="1">
      <alignment horizontal="center" vertical="top" wrapText="1"/>
    </xf>
    <xf numFmtId="0" fontId="73" fillId="22" borderId="16" xfId="0" applyFont="1" applyFill="1" applyBorder="1" applyAlignment="1">
      <alignment horizontal="center" vertical="top" wrapText="1"/>
    </xf>
    <xf numFmtId="0" fontId="5" fillId="22" borderId="12" xfId="0" applyFont="1" applyFill="1" applyBorder="1" applyAlignment="1">
      <alignment horizontal="center" vertical="center" wrapText="1"/>
    </xf>
    <xf numFmtId="0" fontId="42" fillId="0" borderId="10" xfId="6" applyFont="1" applyBorder="1" applyAlignment="1">
      <alignment vertical="top"/>
    </xf>
    <xf numFmtId="0" fontId="42" fillId="0" borderId="0" xfId="6" applyFont="1" applyBorder="1" applyAlignment="1">
      <alignment vertical="top"/>
    </xf>
    <xf numFmtId="0" fontId="25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0" fontId="66" fillId="0" borderId="1" xfId="22" applyFill="1">
      <alignment horizontal="left" vertical="top" indent="2"/>
    </xf>
    <xf numFmtId="0" fontId="66" fillId="0" borderId="1" xfId="22" applyFill="1" applyAlignment="1">
      <alignment horizontal="left" vertical="top"/>
    </xf>
    <xf numFmtId="0" fontId="66" fillId="0" borderId="1" xfId="22" applyFill="1" applyAlignment="1">
      <alignment horizontal="center" vertical="top"/>
    </xf>
    <xf numFmtId="0" fontId="66" fillId="0" borderId="1" xfId="22" applyFill="1" applyAlignment="1">
      <alignment horizontal="left" vertical="top" wrapText="1"/>
    </xf>
    <xf numFmtId="0" fontId="76" fillId="12" borderId="8" xfId="3" applyFont="1" applyFill="1" applyBorder="1" applyAlignment="1">
      <alignment horizontal="left" vertical="center"/>
    </xf>
    <xf numFmtId="0" fontId="77" fillId="12" borderId="8" xfId="5" applyFont="1" applyFill="1" applyBorder="1">
      <alignment vertical="top" wrapText="1"/>
    </xf>
    <xf numFmtId="0" fontId="66" fillId="0" borderId="1" xfId="22" applyFill="1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4" fillId="26" borderId="1" xfId="22" applyFont="1" applyFill="1" applyAlignment="1">
      <alignment horizontal="center" vertical="top" wrapText="1"/>
    </xf>
    <xf numFmtId="0" fontId="75" fillId="22" borderId="12" xfId="22" applyFont="1" applyFill="1" applyBorder="1" applyAlignment="1">
      <alignment vertical="top"/>
    </xf>
    <xf numFmtId="0" fontId="45" fillId="3" borderId="7" xfId="22" applyFont="1" applyFill="1" applyBorder="1" applyAlignment="1">
      <alignment horizontal="center" vertical="center" wrapText="1"/>
    </xf>
    <xf numFmtId="0" fontId="45" fillId="3" borderId="1" xfId="22" applyFont="1" applyFill="1" applyAlignment="1">
      <alignment horizontal="center" vertical="center" wrapText="1"/>
    </xf>
    <xf numFmtId="168" fontId="45" fillId="3" borderId="7" xfId="15" applyNumberFormat="1" applyFont="1" applyFill="1" applyBorder="1" applyAlignment="1">
      <alignment horizontal="center" vertical="center" wrapText="1"/>
    </xf>
    <xf numFmtId="168" fontId="45" fillId="3" borderId="1" xfId="15" applyNumberFormat="1" applyFont="1" applyFill="1" applyBorder="1" applyAlignment="1">
      <alignment horizontal="center" vertical="center" wrapText="1"/>
    </xf>
    <xf numFmtId="0" fontId="74" fillId="22" borderId="1" xfId="22" applyFont="1" applyFill="1" applyAlignment="1">
      <alignment horizontal="center" vertical="top" wrapText="1"/>
    </xf>
    <xf numFmtId="0" fontId="74" fillId="22" borderId="12" xfId="22" applyFont="1" applyFill="1" applyBorder="1" applyAlignment="1">
      <alignment horizontal="center" vertical="top" wrapText="1"/>
    </xf>
    <xf numFmtId="0" fontId="75" fillId="22" borderId="1" xfId="22" applyFont="1" applyFill="1" applyAlignment="1">
      <alignment vertical="top"/>
    </xf>
    <xf numFmtId="0" fontId="75" fillId="22" borderId="12" xfId="22" applyFont="1" applyFill="1" applyBorder="1" applyAlignment="1">
      <alignment horizontal="center" vertical="top"/>
    </xf>
    <xf numFmtId="0" fontId="52" fillId="23" borderId="2" xfId="20" applyFont="1" applyFill="1" applyBorder="1" applyAlignment="1">
      <alignment horizontal="center" vertical="center" wrapText="1"/>
    </xf>
    <xf numFmtId="0" fontId="52" fillId="23" borderId="4" xfId="20" applyFont="1" applyFill="1" applyBorder="1" applyAlignment="1">
      <alignment horizontal="center" vertical="center" wrapText="1"/>
    </xf>
    <xf numFmtId="0" fontId="52" fillId="23" borderId="3" xfId="20" applyFont="1" applyFill="1" applyBorder="1" applyAlignment="1">
      <alignment horizontal="center" vertical="center" wrapText="1"/>
    </xf>
    <xf numFmtId="0" fontId="52" fillId="23" borderId="1" xfId="20" applyFont="1" applyFill="1" applyBorder="1" applyAlignment="1">
      <alignment horizontal="center" vertical="center" wrapText="1"/>
    </xf>
    <xf numFmtId="0" fontId="52" fillId="22" borderId="2" xfId="0" applyFont="1" applyFill="1" applyBorder="1" applyAlignment="1">
      <alignment horizontal="center" vertical="center" wrapText="1"/>
    </xf>
    <xf numFmtId="0" fontId="52" fillId="22" borderId="3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top" wrapText="1"/>
    </xf>
    <xf numFmtId="0" fontId="6" fillId="22" borderId="12" xfId="0" applyFont="1" applyFill="1" applyBorder="1" applyAlignment="1">
      <alignment horizontal="center" vertical="top" wrapText="1"/>
    </xf>
    <xf numFmtId="0" fontId="6" fillId="22" borderId="1" xfId="0" applyFont="1" applyFill="1" applyBorder="1" applyAlignment="1">
      <alignment horizontal="center" vertical="top"/>
    </xf>
    <xf numFmtId="0" fontId="6" fillId="22" borderId="5" xfId="0" applyFont="1" applyFill="1" applyBorder="1" applyAlignment="1">
      <alignment horizontal="center" vertical="top" wrapText="1"/>
    </xf>
    <xf numFmtId="0" fontId="6" fillId="22" borderId="13" xfId="0" applyFont="1" applyFill="1" applyBorder="1" applyAlignment="1">
      <alignment horizontal="center" vertical="top" wrapText="1"/>
    </xf>
    <xf numFmtId="0" fontId="6" fillId="22" borderId="5" xfId="0" applyFont="1" applyFill="1" applyBorder="1" applyAlignment="1">
      <alignment horizontal="center" vertical="top"/>
    </xf>
    <xf numFmtId="0" fontId="6" fillId="22" borderId="6" xfId="0" applyFont="1" applyFill="1" applyBorder="1" applyAlignment="1">
      <alignment horizontal="center" vertical="top"/>
    </xf>
    <xf numFmtId="0" fontId="6" fillId="22" borderId="13" xfId="0" applyFont="1" applyFill="1" applyBorder="1" applyAlignment="1">
      <alignment horizontal="center" vertical="top"/>
    </xf>
    <xf numFmtId="0" fontId="6" fillId="22" borderId="2" xfId="0" applyFont="1" applyFill="1" applyBorder="1" applyAlignment="1">
      <alignment horizontal="center" vertical="top"/>
    </xf>
    <xf numFmtId="0" fontId="6" fillId="22" borderId="4" xfId="0" applyFont="1" applyFill="1" applyBorder="1" applyAlignment="1">
      <alignment horizontal="center" vertical="top"/>
    </xf>
    <xf numFmtId="0" fontId="6" fillId="22" borderId="3" xfId="0" applyFont="1" applyFill="1" applyBorder="1" applyAlignment="1">
      <alignment horizontal="center" vertical="top"/>
    </xf>
    <xf numFmtId="0" fontId="5" fillId="26" borderId="1" xfId="0" applyFont="1" applyFill="1" applyBorder="1" applyAlignment="1">
      <alignment horizontal="center" vertical="center" wrapText="1"/>
    </xf>
    <xf numFmtId="0" fontId="5" fillId="22" borderId="12" xfId="0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center" vertical="top" wrapText="1"/>
    </xf>
    <xf numFmtId="0" fontId="5" fillId="26" borderId="12" xfId="0" applyFont="1" applyFill="1" applyBorder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top" wrapText="1"/>
    </xf>
    <xf numFmtId="167" fontId="49" fillId="19" borderId="1" xfId="12">
      <alignment horizontal="right" vertical="top"/>
    </xf>
    <xf numFmtId="168" fontId="5" fillId="22" borderId="1" xfId="0" applyNumberFormat="1" applyFont="1" applyFill="1" applyBorder="1" applyAlignment="1">
      <alignment horizontal="center" vertical="center" wrapText="1"/>
    </xf>
    <xf numFmtId="168" fontId="5" fillId="22" borderId="12" xfId="0" applyNumberFormat="1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167" fontId="60" fillId="19" borderId="1" xfId="12" applyFont="1">
      <alignment horizontal="right" vertical="top"/>
    </xf>
    <xf numFmtId="0" fontId="5" fillId="22" borderId="5" xfId="0" applyFont="1" applyFill="1" applyBorder="1" applyAlignment="1">
      <alignment horizontal="center" vertical="center"/>
    </xf>
    <xf numFmtId="0" fontId="5" fillId="22" borderId="13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vertical="center" wrapText="1"/>
    </xf>
    <xf numFmtId="0" fontId="5" fillId="22" borderId="12" xfId="0" applyFont="1" applyFill="1" applyBorder="1" applyAlignment="1">
      <alignment vertical="center" wrapText="1"/>
    </xf>
    <xf numFmtId="167" fontId="56" fillId="14" borderId="15" xfId="17" applyNumberFormat="1" applyAlignment="1">
      <alignment horizontal="center" vertical="center"/>
    </xf>
    <xf numFmtId="0" fontId="56" fillId="14" borderId="15" xfId="17" applyAlignment="1">
      <alignment horizontal="center" vertical="center"/>
    </xf>
    <xf numFmtId="0" fontId="4" fillId="15" borderId="1" xfId="0" applyFont="1" applyFill="1" applyBorder="1" applyAlignment="1">
      <alignment horizontal="center" vertical="top" wrapText="1"/>
    </xf>
    <xf numFmtId="0" fontId="4" fillId="15" borderId="12" xfId="0" applyFont="1" applyFill="1" applyBorder="1" applyAlignment="1">
      <alignment horizontal="center" vertical="top" wrapText="1"/>
    </xf>
    <xf numFmtId="164" fontId="4" fillId="15" borderId="1" xfId="1" applyNumberFormat="1" applyFont="1" applyFill="1" applyBorder="1" applyAlignment="1">
      <alignment horizontal="center" vertical="top" wrapText="1"/>
    </xf>
    <xf numFmtId="0" fontId="4" fillId="15" borderId="1" xfId="0" applyFont="1" applyFill="1" applyBorder="1" applyAlignment="1" applyProtection="1">
      <alignment horizontal="center" vertical="top" wrapText="1"/>
      <protection locked="0"/>
    </xf>
    <xf numFmtId="0" fontId="4" fillId="15" borderId="12" xfId="0" applyFont="1" applyFill="1" applyBorder="1" applyAlignment="1" applyProtection="1">
      <alignment horizontal="center" vertical="top" wrapText="1"/>
      <protection locked="0"/>
    </xf>
    <xf numFmtId="166" fontId="4" fillId="15" borderId="1" xfId="0" applyNumberFormat="1" applyFont="1" applyFill="1" applyBorder="1" applyAlignment="1" applyProtection="1">
      <alignment horizontal="center" vertical="top" wrapText="1"/>
      <protection locked="0"/>
    </xf>
    <xf numFmtId="166" fontId="4" fillId="15" borderId="12" xfId="0" applyNumberFormat="1" applyFont="1" applyFill="1" applyBorder="1" applyAlignment="1" applyProtection="1">
      <alignment horizontal="center" vertical="top" wrapText="1"/>
      <protection locked="0"/>
    </xf>
    <xf numFmtId="0" fontId="30" fillId="10" borderId="2" xfId="0" applyFont="1" applyFill="1" applyBorder="1" applyAlignment="1">
      <alignment horizontal="center" vertical="center" wrapText="1"/>
    </xf>
    <xf numFmtId="0" fontId="30" fillId="10" borderId="3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167" fontId="6" fillId="3" borderId="5" xfId="12" applyFont="1" applyFill="1" applyBorder="1" applyAlignment="1">
      <alignment horizontal="center" vertical="center"/>
    </xf>
    <xf numFmtId="167" fontId="6" fillId="3" borderId="7" xfId="12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7" fontId="6" fillId="3" borderId="5" xfId="12" applyFont="1" applyFill="1" applyBorder="1" applyAlignment="1">
      <alignment horizontal="center" vertical="center" wrapText="1"/>
    </xf>
    <xf numFmtId="167" fontId="6" fillId="3" borderId="6" xfId="12" applyFont="1" applyFill="1" applyBorder="1" applyAlignment="1">
      <alignment horizontal="center" vertical="center" wrapText="1"/>
    </xf>
    <xf numFmtId="167" fontId="6" fillId="3" borderId="7" xfId="1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7" fontId="6" fillId="3" borderId="1" xfId="12" applyFont="1" applyFill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167" fontId="6" fillId="3" borderId="1" xfId="12" applyFont="1" applyFill="1" applyAlignment="1">
      <alignment horizontal="center" vertical="center"/>
    </xf>
    <xf numFmtId="167" fontId="6" fillId="3" borderId="1" xfId="12" applyFont="1" applyFill="1" applyAlignment="1">
      <alignment horizontal="center" vertical="center" wrapText="1"/>
    </xf>
    <xf numFmtId="0" fontId="23" fillId="0" borderId="10" xfId="5" applyAlignment="1">
      <alignment horizontal="center" vertical="top" wrapText="1"/>
    </xf>
    <xf numFmtId="0" fontId="30" fillId="10" borderId="5" xfId="0" applyFont="1" applyFill="1" applyBorder="1" applyAlignment="1">
      <alignment horizontal="center" vertical="center" wrapText="1"/>
    </xf>
    <xf numFmtId="0" fontId="30" fillId="10" borderId="7" xfId="0" applyFont="1" applyFill="1" applyBorder="1" applyAlignment="1">
      <alignment horizontal="center" vertical="center" wrapText="1"/>
    </xf>
    <xf numFmtId="167" fontId="6" fillId="3" borderId="5" xfId="12" applyFont="1" applyFill="1" applyBorder="1" applyAlignment="1">
      <alignment horizontal="left" vertical="center" wrapText="1"/>
    </xf>
    <xf numFmtId="167" fontId="6" fillId="3" borderId="7" xfId="12" applyFont="1" applyFill="1" applyBorder="1" applyAlignment="1">
      <alignment horizontal="left" vertical="center" wrapText="1"/>
    </xf>
    <xf numFmtId="167" fontId="6" fillId="3" borderId="6" xfId="12" applyFont="1" applyFill="1" applyBorder="1" applyAlignment="1">
      <alignment horizontal="left" vertical="center" wrapText="1"/>
    </xf>
  </cellXfs>
  <cellStyles count="26">
    <cellStyle name="Bad" xfId="8" builtinId="27" hidden="1"/>
    <cellStyle name="Calculation" xfId="17" builtinId="22"/>
    <cellStyle name="Comma" xfId="1" builtinId="3"/>
    <cellStyle name="Comma 2 2" xfId="15" xr:uid="{00000000-0005-0000-0000-000003000000}"/>
    <cellStyle name="Comma 3" xfId="13" xr:uid="{00000000-0005-0000-0000-000004000000}"/>
    <cellStyle name="Explanatory Text" xfId="14" builtinId="53" customBuiltin="1"/>
    <cellStyle name="Followed Hyperlink" xfId="11" builtinId="9" customBuiltin="1"/>
    <cellStyle name="Good" xfId="7" builtinId="26" hidden="1"/>
    <cellStyle name="Heading 1" xfId="4" builtinId="16" hidden="1" customBuiltin="1"/>
    <cellStyle name="Heading 2" xfId="5" builtinId="17" customBuiltin="1"/>
    <cellStyle name="Heading 3" xfId="6" builtinId="18" customBuiltin="1"/>
    <cellStyle name="Hyperlink" xfId="10" builtinId="8" customBuiltin="1"/>
    <cellStyle name="min_L2" xfId="16" xr:uid="{00000000-0005-0000-0000-00000C000000}"/>
    <cellStyle name="Neutral" xfId="9" builtinId="28" hidden="1"/>
    <cellStyle name="Normal" xfId="0" builtinId="0" customBuiltin="1"/>
    <cellStyle name="Normal 2" xfId="2" xr:uid="{00000000-0005-0000-0000-00000F000000}"/>
    <cellStyle name="Normal 3" xfId="18" xr:uid="{00000000-0005-0000-0000-000010000000}"/>
    <cellStyle name="Normal 5" xfId="20" xr:uid="{00000000-0005-0000-0000-000011000000}"/>
    <cellStyle name="Note" xfId="21" builtinId="10"/>
    <cellStyle name="Title" xfId="3" builtinId="15" customBuiltin="1"/>
    <cellStyle name="Wrap Text" xfId="25" xr:uid="{00000000-0005-0000-0000-000014000000}"/>
    <cellStyle name="Гарц" xfId="22" xr:uid="{00000000-0005-0000-0000-000015000000}"/>
    <cellStyle name="Тодорхойлолт" xfId="24" xr:uid="{00000000-0005-0000-0000-000016000000}"/>
    <cellStyle name="Үр дүн" xfId="19" xr:uid="{00000000-0005-0000-0000-000017000000}"/>
    <cellStyle name="Хэсгийн дүн" xfId="12" xr:uid="{00000000-0005-0000-0000-000018000000}"/>
    <cellStyle name="Шалгуур үзүүлэлт" xfId="23" xr:uid="{00000000-0005-0000-0000-000019000000}"/>
  </cellStyles>
  <dxfs count="0"/>
  <tableStyles count="0" defaultTableStyle="TableStyleMedium2" defaultPivotStyle="PivotStyleLight16"/>
  <colors>
    <mruColors>
      <color rgb="FFB1DFD7"/>
      <color rgb="FF2C85AE"/>
      <color rgb="FFEBF7FF"/>
      <color rgb="FFCCECFF"/>
      <color rgb="FFB1CEDF"/>
      <color rgb="FFEAEAEA"/>
      <color rgb="FFEAEDF2"/>
      <color rgb="FFFEF2EC"/>
      <color rgb="FFE4DFE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uluuntsetseg Ulambayar" id="{F4AFA788-16ED-42CC-9205-4352A9AFEFE9}" userId="S::chuluuntsetseg.ulambayar@undp.org::31af4846-53f7-435e-8b5a-8fefa2059e1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0" dT="2024-05-13T07:41:48.17" personId="{F4AFA788-16ED-42CC-9205-4352A9AFEFE9}" id="{10CD129B-95BB-4245-8ED5-EAA774BF2ECB}">
    <text>Хөтөлбөрийн нийт төсвийн дүнг тавих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file:///C:/97686/Downloads/&#1198;&#1044;&#1057;&#1058;_&#1090;&#1257;&#1089;&#1074;&#1080;&#1080;&#774;&#1085;_&#1089;&#1072;&#1085;&#1072;&#1083;&#1099;&#1085;_&#1084;&#1072;&#1103;&#1075;&#1090;%20by%20UNDP%20TEAM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file:///C:/97686/Downloads/&#1198;&#1044;&#1057;&#1058;_&#1090;&#1257;&#1089;&#1074;&#1080;&#1080;&#774;&#1085;_&#1089;&#1072;&#1085;&#1072;&#1083;&#1099;&#1085;_&#1084;&#1072;&#1103;&#1075;&#1090;%20by%20UNDP%20TEAM.xlsx" TargetMode="External"/><Relationship Id="rId1" Type="http://schemas.openxmlformats.org/officeDocument/2006/relationships/hyperlink" Target="file:///C:/97686/Downloads/&#1198;&#1044;&#1057;&#1058;_&#1090;&#1257;&#1089;&#1074;&#1080;&#1080;&#774;&#1085;_&#1089;&#1072;&#1085;&#1072;&#1083;&#1099;&#1085;_&#1084;&#1072;&#1103;&#1075;&#1090;%20by%20UNDP%20TEAM.xlsx" TargetMode="External"/><Relationship Id="rId6" Type="http://schemas.openxmlformats.org/officeDocument/2006/relationships/hyperlink" Target="file:///C:/97686/Downloads/&#1198;&#1044;&#1057;&#1058;_&#1090;&#1257;&#1089;&#1074;&#1080;&#1080;&#774;&#1085;_&#1089;&#1072;&#1085;&#1072;&#1083;&#1099;&#1085;_&#1084;&#1072;&#1103;&#1075;&#1090;%20by%20UNDP%20TEAM.xlsx" TargetMode="External"/><Relationship Id="rId5" Type="http://schemas.openxmlformats.org/officeDocument/2006/relationships/hyperlink" Target="file:///C:/97686/Downloads/&#1198;&#1044;&#1057;&#1058;_&#1090;&#1257;&#1089;&#1074;&#1080;&#1080;&#774;&#1085;_&#1089;&#1072;&#1085;&#1072;&#1083;&#1099;&#1085;_&#1084;&#1072;&#1103;&#1075;&#1090;%20by%20UNDP%20TEAM.xlsx" TargetMode="External"/><Relationship Id="rId4" Type="http://schemas.openxmlformats.org/officeDocument/2006/relationships/hyperlink" Target="file:///C:/97686/Downloads/&#1198;&#1044;&#1057;&#1058;_&#1090;&#1257;&#1089;&#1074;&#1080;&#1080;&#774;&#1085;_&#1089;&#1072;&#1085;&#1072;&#1083;&#1099;&#1085;_&#1084;&#1072;&#1103;&#1075;&#1090;%20by%20UNDP%20TEAM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9"/>
  <sheetViews>
    <sheetView workbookViewId="0">
      <selection activeCell="A10" sqref="A10:B16"/>
    </sheetView>
  </sheetViews>
  <sheetFormatPr defaultRowHeight="14.5" x14ac:dyDescent="0.35"/>
  <cols>
    <col min="1" max="1" width="12.1796875" customWidth="1"/>
    <col min="2" max="2" width="49.54296875" customWidth="1"/>
  </cols>
  <sheetData>
    <row r="1" spans="1:12" ht="72.5" x14ac:dyDescent="0.35">
      <c r="D1" t="s">
        <v>0</v>
      </c>
    </row>
    <row r="3" spans="1:12" ht="43.5" x14ac:dyDescent="0.35">
      <c r="A3" t="s">
        <v>1</v>
      </c>
    </row>
    <row r="4" spans="1:12" ht="29" x14ac:dyDescent="0.35">
      <c r="A4" t="s">
        <v>2</v>
      </c>
    </row>
    <row r="8" spans="1:12" ht="41.5" customHeight="1" x14ac:dyDescent="0.35">
      <c r="A8" s="3"/>
      <c r="B8" s="3" t="s">
        <v>3</v>
      </c>
      <c r="C8" s="1" t="s">
        <v>3</v>
      </c>
      <c r="D8" s="3" t="s">
        <v>14</v>
      </c>
      <c r="E8" s="3" t="s">
        <v>15</v>
      </c>
      <c r="F8" s="3" t="s">
        <v>16</v>
      </c>
      <c r="G8" s="3" t="s">
        <v>17</v>
      </c>
      <c r="H8" s="3" t="s">
        <v>18</v>
      </c>
      <c r="I8" s="3" t="s">
        <v>19</v>
      </c>
      <c r="J8" s="3" t="s">
        <v>20</v>
      </c>
      <c r="K8" s="3" t="s">
        <v>11</v>
      </c>
      <c r="L8" s="1"/>
    </row>
    <row r="9" spans="1:12" x14ac:dyDescent="0.35">
      <c r="A9" s="3"/>
      <c r="B9" s="3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5">
      <c r="A10" s="1">
        <v>826190</v>
      </c>
      <c r="B10" s="1" t="s">
        <v>4</v>
      </c>
      <c r="C10" s="1"/>
      <c r="D10" s="1"/>
      <c r="E10" s="1"/>
      <c r="F10" s="1"/>
      <c r="G10" s="1"/>
      <c r="H10" s="1"/>
      <c r="I10" s="1"/>
      <c r="J10" s="1"/>
      <c r="K10" s="1">
        <v>2.1</v>
      </c>
      <c r="L10" s="1"/>
    </row>
    <row r="11" spans="1:12" x14ac:dyDescent="0.35">
      <c r="A11" s="1">
        <v>826200</v>
      </c>
      <c r="B11" s="1" t="s">
        <v>5</v>
      </c>
      <c r="C11" s="1"/>
      <c r="D11" s="1"/>
      <c r="E11" s="1"/>
      <c r="F11" s="1"/>
      <c r="G11" s="1"/>
      <c r="H11" s="1"/>
      <c r="I11" s="1"/>
      <c r="J11" s="1"/>
      <c r="K11" s="1">
        <v>2.1</v>
      </c>
      <c r="L11" s="1"/>
    </row>
    <row r="12" spans="1:12" x14ac:dyDescent="0.35">
      <c r="A12" s="1">
        <v>826210</v>
      </c>
      <c r="B12" s="1" t="s">
        <v>6</v>
      </c>
      <c r="C12" s="1"/>
      <c r="D12" s="1"/>
      <c r="E12" s="1"/>
      <c r="F12" s="1"/>
      <c r="G12" s="1"/>
      <c r="H12" s="1"/>
      <c r="I12" s="1"/>
      <c r="J12" s="1"/>
      <c r="K12" s="1">
        <v>32.9</v>
      </c>
      <c r="L12" s="1"/>
    </row>
    <row r="13" spans="1:12" x14ac:dyDescent="0.35">
      <c r="A13" s="1">
        <v>826220</v>
      </c>
      <c r="B13" s="1" t="s">
        <v>7</v>
      </c>
      <c r="C13" s="1"/>
      <c r="D13" s="1"/>
      <c r="E13" s="1"/>
      <c r="F13" s="1"/>
      <c r="G13" s="1"/>
      <c r="H13" s="1"/>
      <c r="I13" s="1"/>
      <c r="J13" s="1"/>
      <c r="K13" s="1">
        <v>10.6</v>
      </c>
      <c r="L13" s="1"/>
    </row>
    <row r="14" spans="1:12" ht="29" x14ac:dyDescent="0.35">
      <c r="A14" s="1">
        <v>826230</v>
      </c>
      <c r="B14" s="1" t="s">
        <v>8</v>
      </c>
      <c r="C14" s="1"/>
      <c r="D14" s="1"/>
      <c r="E14" s="1"/>
      <c r="F14" s="1"/>
      <c r="G14" s="1"/>
      <c r="H14" s="1"/>
      <c r="I14" s="1"/>
      <c r="J14" s="1"/>
      <c r="K14" s="1">
        <v>22.4</v>
      </c>
      <c r="L14" s="1"/>
    </row>
    <row r="15" spans="1:12" x14ac:dyDescent="0.35">
      <c r="A15" s="1">
        <v>826020</v>
      </c>
      <c r="B15" s="1" t="s">
        <v>9</v>
      </c>
      <c r="C15" s="1"/>
      <c r="D15" s="1"/>
      <c r="E15" s="1"/>
      <c r="F15" s="1"/>
      <c r="G15" s="1"/>
      <c r="H15" s="1"/>
      <c r="I15" s="1"/>
      <c r="J15" s="1"/>
      <c r="K15" s="1">
        <v>11.2</v>
      </c>
      <c r="L15" s="1"/>
    </row>
    <row r="16" spans="1:12" x14ac:dyDescent="0.35">
      <c r="A16" s="1">
        <v>801100</v>
      </c>
      <c r="B16" s="1" t="s">
        <v>10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"/>
      <c r="B17" s="1" t="s">
        <v>13</v>
      </c>
      <c r="C17" s="1"/>
      <c r="D17" s="1"/>
      <c r="E17" s="1"/>
      <c r="F17" s="1"/>
      <c r="G17" s="1"/>
      <c r="H17" s="1"/>
      <c r="I17" s="1"/>
      <c r="J17" s="1"/>
      <c r="K17" s="1">
        <f>SUM(K10:K16)</f>
        <v>81.3</v>
      </c>
      <c r="L17" s="1"/>
    </row>
    <row r="18" spans="1:12" x14ac:dyDescent="0.35">
      <c r="A18" s="1"/>
      <c r="B18" s="1" t="s">
        <v>12</v>
      </c>
      <c r="C18" s="1"/>
      <c r="D18" s="1"/>
      <c r="E18" s="1"/>
      <c r="F18" s="1"/>
      <c r="G18" s="1"/>
      <c r="H18" s="1"/>
      <c r="I18" s="1"/>
      <c r="J18" s="1"/>
      <c r="K18" s="1">
        <v>92.37</v>
      </c>
      <c r="L18" s="1"/>
    </row>
    <row r="19" spans="1:12" x14ac:dyDescent="0.35">
      <c r="C19">
        <f>+C18-C17</f>
        <v>0</v>
      </c>
      <c r="K19">
        <f>+K18-K17</f>
        <v>11.070000000000007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7030A0"/>
  </sheetPr>
  <dimension ref="B1:P21"/>
  <sheetViews>
    <sheetView zoomScale="80" zoomScaleNormal="80" workbookViewId="0"/>
  </sheetViews>
  <sheetFormatPr defaultColWidth="8.54296875" defaultRowHeight="12.5" x14ac:dyDescent="0.25"/>
  <cols>
    <col min="1" max="1" width="3.81640625" style="21" customWidth="1"/>
    <col min="2" max="4" width="18.54296875" style="21" customWidth="1"/>
    <col min="5" max="5" width="49.81640625" style="92" customWidth="1"/>
    <col min="6" max="6" width="8" style="92" hidden="1" customWidth="1"/>
    <col min="7" max="7" width="8.54296875" style="21" hidden="1" customWidth="1"/>
    <col min="8" max="8" width="14.453125" style="140" customWidth="1"/>
    <col min="9" max="9" width="15.1796875" style="141" customWidth="1"/>
    <col min="10" max="10" width="8.26953125" style="141" customWidth="1"/>
    <col min="11" max="11" width="7.453125" style="141" customWidth="1"/>
    <col min="12" max="12" width="18.54296875" style="21" customWidth="1"/>
    <col min="13" max="13" width="14.54296875" style="21" customWidth="1"/>
    <col min="14" max="14" width="20.81640625" style="21" customWidth="1"/>
    <col min="15" max="16384" width="8.54296875" style="21"/>
  </cols>
  <sheetData>
    <row r="1" spans="2:16" s="117" customFormat="1" ht="15" customHeight="1" x14ac:dyDescent="0.2">
      <c r="C1" s="113"/>
      <c r="D1" s="116"/>
      <c r="E1" s="115"/>
      <c r="F1" s="116"/>
      <c r="G1" s="114"/>
      <c r="H1" s="114"/>
      <c r="I1" s="116"/>
      <c r="J1" s="116"/>
      <c r="K1" s="116"/>
      <c r="L1" s="116"/>
      <c r="N1" s="133" t="s">
        <v>50</v>
      </c>
      <c r="O1" s="116"/>
      <c r="P1" s="116"/>
    </row>
    <row r="2" spans="2:16" s="118" customFormat="1" ht="15.5" x14ac:dyDescent="0.35">
      <c r="B2" s="109" t="s">
        <v>92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2:16" s="118" customFormat="1" ht="24" customHeight="1" x14ac:dyDescent="0.35">
      <c r="B3" s="109" t="s">
        <v>70</v>
      </c>
      <c r="C3" s="119"/>
      <c r="D3" s="119"/>
      <c r="E3" s="110" t="str">
        <f>+Нүүр!B5</f>
        <v>Сонгох ▼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2:16" s="134" customFormat="1" ht="15.5" x14ac:dyDescent="0.35">
      <c r="B4" s="135"/>
      <c r="C4" s="136"/>
      <c r="E4" s="137"/>
      <c r="F4" s="137"/>
      <c r="H4" s="138"/>
      <c r="I4" s="139"/>
      <c r="J4" s="139"/>
      <c r="K4" s="139"/>
    </row>
    <row r="5" spans="2:16" s="142" customFormat="1" ht="22.5" customHeight="1" x14ac:dyDescent="0.3">
      <c r="B5" s="404" t="s">
        <v>76</v>
      </c>
      <c r="C5" s="404" t="s">
        <v>77</v>
      </c>
      <c r="D5" s="404" t="s">
        <v>81</v>
      </c>
      <c r="E5" s="407" t="s">
        <v>1134</v>
      </c>
      <c r="F5" s="407" t="s">
        <v>90</v>
      </c>
      <c r="G5" s="407" t="s">
        <v>19</v>
      </c>
      <c r="H5" s="409" t="s">
        <v>20</v>
      </c>
      <c r="I5" s="406" t="s">
        <v>1069</v>
      </c>
      <c r="J5" s="406"/>
      <c r="K5" s="406"/>
      <c r="L5" s="404" t="s">
        <v>46</v>
      </c>
      <c r="M5" s="404" t="s">
        <v>1160</v>
      </c>
      <c r="N5" s="404" t="s">
        <v>1161</v>
      </c>
    </row>
    <row r="6" spans="2:16" s="142" customFormat="1" ht="21" customHeight="1" thickBot="1" x14ac:dyDescent="0.35">
      <c r="B6" s="405"/>
      <c r="C6" s="405"/>
      <c r="D6" s="405"/>
      <c r="E6" s="408"/>
      <c r="F6" s="408"/>
      <c r="G6" s="408"/>
      <c r="H6" s="410"/>
      <c r="I6" s="174" t="s">
        <v>41</v>
      </c>
      <c r="J6" s="174" t="s">
        <v>91</v>
      </c>
      <c r="K6" s="174" t="s">
        <v>44</v>
      </c>
      <c r="L6" s="405"/>
      <c r="M6" s="405"/>
      <c r="N6" s="405"/>
    </row>
    <row r="7" spans="2:16" s="142" customFormat="1" ht="21.75" customHeight="1" x14ac:dyDescent="0.3">
      <c r="B7" s="99" t="s">
        <v>56</v>
      </c>
      <c r="C7" s="99" t="s">
        <v>57</v>
      </c>
      <c r="D7" s="99" t="s">
        <v>58</v>
      </c>
      <c r="E7" s="99" t="s">
        <v>60</v>
      </c>
      <c r="F7" s="99" t="s">
        <v>61</v>
      </c>
      <c r="G7" s="99" t="s">
        <v>62</v>
      </c>
      <c r="H7" s="99" t="s">
        <v>1070</v>
      </c>
      <c r="I7" s="99" t="s">
        <v>64</v>
      </c>
      <c r="J7" s="99" t="s">
        <v>65</v>
      </c>
      <c r="K7" s="99" t="s">
        <v>66</v>
      </c>
      <c r="L7" s="99" t="s">
        <v>59</v>
      </c>
      <c r="M7" s="99" t="s">
        <v>67</v>
      </c>
      <c r="N7" s="99" t="s">
        <v>68</v>
      </c>
    </row>
    <row r="8" spans="2:16" s="142" customFormat="1" ht="21.75" customHeight="1" x14ac:dyDescent="0.3">
      <c r="B8" s="93" t="s">
        <v>825</v>
      </c>
      <c r="C8" s="93" t="s">
        <v>825</v>
      </c>
      <c r="D8" s="93" t="s">
        <v>825</v>
      </c>
      <c r="E8" s="154" t="s">
        <v>1048</v>
      </c>
      <c r="F8" s="154" t="s">
        <v>1047</v>
      </c>
      <c r="G8" s="93" t="s">
        <v>1062</v>
      </c>
      <c r="H8" s="93" t="s">
        <v>1062</v>
      </c>
      <c r="I8" s="93" t="s">
        <v>1062</v>
      </c>
      <c r="J8" s="93" t="s">
        <v>1062</v>
      </c>
      <c r="K8" s="93" t="s">
        <v>1062</v>
      </c>
      <c r="L8" s="93" t="s">
        <v>1047</v>
      </c>
      <c r="M8" s="93" t="s">
        <v>1062</v>
      </c>
      <c r="N8" s="93" t="s">
        <v>1062</v>
      </c>
    </row>
    <row r="9" spans="2:16" ht="44.25" customHeight="1" x14ac:dyDescent="0.25">
      <c r="B9" s="153"/>
      <c r="C9" s="153"/>
      <c r="D9" s="153"/>
      <c r="E9" s="156" t="s">
        <v>1131</v>
      </c>
      <c r="F9" s="155"/>
      <c r="G9" s="153"/>
      <c r="H9" s="153"/>
      <c r="I9" s="153"/>
      <c r="J9" s="153"/>
      <c r="K9" s="153"/>
      <c r="L9" s="153"/>
      <c r="M9" s="153"/>
      <c r="N9" s="153"/>
    </row>
    <row r="10" spans="2:16" ht="19.5" customHeight="1" x14ac:dyDescent="0.25">
      <c r="B10" s="153"/>
      <c r="C10" s="153"/>
      <c r="D10" s="153"/>
      <c r="E10" s="156" t="s">
        <v>1132</v>
      </c>
      <c r="F10" s="153"/>
      <c r="G10" s="153"/>
      <c r="H10" s="153"/>
      <c r="I10" s="153"/>
      <c r="J10" s="153"/>
      <c r="K10" s="153"/>
      <c r="L10" s="153"/>
      <c r="M10" s="153"/>
      <c r="N10" s="153"/>
    </row>
    <row r="11" spans="2:16" ht="19.5" customHeight="1" x14ac:dyDescent="0.25"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</row>
    <row r="12" spans="2:16" ht="17.25" customHeight="1" x14ac:dyDescent="0.25">
      <c r="B12" s="153"/>
      <c r="C12" s="153"/>
      <c r="D12" s="153"/>
      <c r="E12" s="156" t="s">
        <v>1124</v>
      </c>
      <c r="F12" s="155"/>
      <c r="G12" s="153"/>
      <c r="H12" s="153"/>
      <c r="I12" s="153"/>
      <c r="J12" s="153"/>
      <c r="K12" s="153"/>
      <c r="L12" s="153"/>
      <c r="M12" s="153"/>
      <c r="N12" s="153"/>
    </row>
    <row r="13" spans="2:16" ht="17.25" customHeight="1" x14ac:dyDescent="0.25">
      <c r="B13" s="153"/>
      <c r="C13" s="153"/>
      <c r="D13" s="153"/>
      <c r="E13" s="156" t="s">
        <v>1125</v>
      </c>
      <c r="F13" s="155"/>
      <c r="G13" s="153"/>
      <c r="H13" s="153"/>
      <c r="I13" s="153"/>
      <c r="J13" s="153"/>
      <c r="K13" s="153"/>
      <c r="L13" s="153"/>
      <c r="M13" s="153"/>
      <c r="N13" s="153"/>
    </row>
    <row r="14" spans="2:16" ht="18" customHeight="1" x14ac:dyDescent="0.25">
      <c r="B14" s="153"/>
      <c r="C14" s="153"/>
      <c r="D14" s="153"/>
      <c r="E14" s="156" t="s">
        <v>1126</v>
      </c>
      <c r="F14" s="155"/>
      <c r="G14" s="153"/>
      <c r="H14" s="153"/>
      <c r="I14" s="153"/>
      <c r="J14" s="153"/>
      <c r="K14" s="153"/>
      <c r="L14" s="153"/>
      <c r="M14" s="153"/>
      <c r="N14" s="153"/>
    </row>
    <row r="15" spans="2:16" ht="34.5" customHeight="1" x14ac:dyDescent="0.25">
      <c r="B15" s="153"/>
      <c r="C15" s="153"/>
      <c r="D15" s="153"/>
      <c r="E15" s="156" t="s">
        <v>1127</v>
      </c>
      <c r="F15" s="155"/>
      <c r="G15" s="153"/>
      <c r="H15" s="153"/>
      <c r="I15" s="153"/>
      <c r="J15" s="153"/>
      <c r="K15" s="153"/>
      <c r="L15" s="153"/>
      <c r="M15" s="153"/>
      <c r="N15" s="153"/>
    </row>
    <row r="16" spans="2:16" ht="30" customHeight="1" x14ac:dyDescent="0.25">
      <c r="B16" s="153"/>
      <c r="C16" s="153"/>
      <c r="D16" s="153"/>
      <c r="E16" s="156" t="s">
        <v>1128</v>
      </c>
      <c r="F16" s="155"/>
      <c r="G16" s="153"/>
      <c r="H16" s="153"/>
      <c r="I16" s="153"/>
      <c r="J16" s="153"/>
      <c r="K16" s="153"/>
      <c r="L16" s="153"/>
      <c r="M16" s="153"/>
      <c r="N16" s="153"/>
    </row>
    <row r="17" spans="2:14" ht="34.5" customHeight="1" x14ac:dyDescent="0.25">
      <c r="B17" s="153"/>
      <c r="C17" s="153"/>
      <c r="D17" s="153"/>
      <c r="E17" s="156" t="s">
        <v>1129</v>
      </c>
      <c r="F17" s="155"/>
      <c r="G17" s="153"/>
      <c r="H17" s="153"/>
      <c r="I17" s="153"/>
      <c r="J17" s="153"/>
      <c r="K17" s="153"/>
      <c r="L17" s="153"/>
      <c r="M17" s="153"/>
      <c r="N17" s="153"/>
    </row>
    <row r="18" spans="2:14" ht="25.5" customHeight="1" x14ac:dyDescent="0.25">
      <c r="B18" s="153"/>
      <c r="C18" s="153"/>
      <c r="D18" s="153"/>
      <c r="E18" s="156" t="s">
        <v>1130</v>
      </c>
      <c r="F18" s="155"/>
      <c r="G18" s="153"/>
      <c r="H18" s="153"/>
      <c r="I18" s="153"/>
      <c r="J18" s="153"/>
      <c r="K18" s="153"/>
      <c r="L18" s="153"/>
      <c r="M18" s="153"/>
      <c r="N18" s="153"/>
    </row>
    <row r="19" spans="2:14" ht="13" x14ac:dyDescent="0.25"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</row>
    <row r="20" spans="2:14" ht="37.5" x14ac:dyDescent="0.25">
      <c r="B20" s="153"/>
      <c r="C20" s="153"/>
      <c r="D20" s="153"/>
      <c r="E20" s="156" t="s">
        <v>1133</v>
      </c>
      <c r="F20" s="153"/>
      <c r="G20" s="153"/>
      <c r="H20" s="153"/>
      <c r="I20" s="153"/>
      <c r="J20" s="153"/>
      <c r="K20" s="153"/>
      <c r="L20" s="153"/>
      <c r="M20" s="153"/>
      <c r="N20" s="153"/>
    </row>
    <row r="21" spans="2:14" ht="13" x14ac:dyDescent="0.25"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</row>
  </sheetData>
  <mergeCells count="11">
    <mergeCell ref="B5:B6"/>
    <mergeCell ref="I5:K5"/>
    <mergeCell ref="C5:C6"/>
    <mergeCell ref="N5:N6"/>
    <mergeCell ref="M5:M6"/>
    <mergeCell ref="L5:L6"/>
    <mergeCell ref="D5:D6"/>
    <mergeCell ref="E5:E6"/>
    <mergeCell ref="F5:F6"/>
    <mergeCell ref="G5:G6"/>
    <mergeCell ref="H5:H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B1DFD7"/>
  </sheetPr>
  <dimension ref="B2:H862"/>
  <sheetViews>
    <sheetView zoomScale="98" zoomScaleNormal="98" workbookViewId="0">
      <selection activeCell="E84" sqref="E84"/>
    </sheetView>
  </sheetViews>
  <sheetFormatPr defaultColWidth="9.1796875" defaultRowHeight="12.5" x14ac:dyDescent="0.25"/>
  <cols>
    <col min="1" max="1" width="5.7265625" style="269" customWidth="1"/>
    <col min="2" max="2" width="55.54296875" style="269" customWidth="1"/>
    <col min="3" max="3" width="6.7265625" style="270" customWidth="1"/>
    <col min="4" max="4" width="21.81640625" style="276" customWidth="1"/>
    <col min="5" max="5" width="67.453125" style="269" customWidth="1"/>
    <col min="6" max="6" width="6" style="269" customWidth="1"/>
    <col min="7" max="7" width="16" style="271" customWidth="1"/>
    <col min="8" max="8" width="83.54296875" style="269" customWidth="1"/>
    <col min="9" max="16384" width="9.1796875" style="269"/>
  </cols>
  <sheetData>
    <row r="2" spans="2:8" x14ac:dyDescent="0.25">
      <c r="D2" s="271"/>
    </row>
    <row r="3" spans="2:8" s="272" customFormat="1" ht="22.5" customHeight="1" x14ac:dyDescent="0.35">
      <c r="B3" s="281" t="s">
        <v>826</v>
      </c>
      <c r="C3" s="282"/>
      <c r="D3" s="281" t="s">
        <v>76</v>
      </c>
      <c r="E3" s="281" t="s">
        <v>827</v>
      </c>
      <c r="F3" s="282"/>
      <c r="G3" s="283" t="s">
        <v>94</v>
      </c>
      <c r="H3" s="283" t="s">
        <v>75</v>
      </c>
    </row>
    <row r="4" spans="2:8" ht="13" x14ac:dyDescent="0.3">
      <c r="B4" s="273" t="s">
        <v>828</v>
      </c>
      <c r="C4" s="269"/>
      <c r="D4" s="273" t="s">
        <v>1850</v>
      </c>
      <c r="E4" s="273"/>
      <c r="G4" s="274" t="s">
        <v>1212</v>
      </c>
      <c r="H4" s="275" t="s">
        <v>1048</v>
      </c>
    </row>
    <row r="5" spans="2:8" x14ac:dyDescent="0.25">
      <c r="B5" s="269" t="s">
        <v>829</v>
      </c>
      <c r="C5" s="269"/>
      <c r="D5" s="276">
        <v>70101</v>
      </c>
      <c r="E5" s="277" t="s">
        <v>830</v>
      </c>
      <c r="G5" s="278">
        <v>80101</v>
      </c>
      <c r="H5" s="279" t="s">
        <v>1213</v>
      </c>
    </row>
    <row r="6" spans="2:8" x14ac:dyDescent="0.25">
      <c r="B6" s="269" t="s">
        <v>831</v>
      </c>
      <c r="C6" s="269"/>
      <c r="D6" s="276">
        <v>70102</v>
      </c>
      <c r="E6" s="277" t="s">
        <v>832</v>
      </c>
      <c r="G6" s="278">
        <v>80102</v>
      </c>
      <c r="H6" s="279" t="s">
        <v>1214</v>
      </c>
    </row>
    <row r="7" spans="2:8" x14ac:dyDescent="0.25">
      <c r="B7" s="269" t="s">
        <v>833</v>
      </c>
      <c r="C7" s="269"/>
      <c r="D7" s="276">
        <v>70103</v>
      </c>
      <c r="E7" s="277" t="s">
        <v>834</v>
      </c>
      <c r="G7" s="278">
        <v>80103</v>
      </c>
      <c r="H7" s="279" t="s">
        <v>1215</v>
      </c>
    </row>
    <row r="8" spans="2:8" x14ac:dyDescent="0.25">
      <c r="B8" s="269" t="s">
        <v>835</v>
      </c>
      <c r="C8" s="269"/>
      <c r="D8" s="276">
        <v>70104</v>
      </c>
      <c r="E8" s="280" t="s">
        <v>836</v>
      </c>
      <c r="G8" s="278">
        <v>80104</v>
      </c>
      <c r="H8" s="279" t="s">
        <v>1216</v>
      </c>
    </row>
    <row r="9" spans="2:8" x14ac:dyDescent="0.25">
      <c r="B9" s="269" t="s">
        <v>837</v>
      </c>
      <c r="C9" s="269"/>
      <c r="D9" s="276">
        <v>70105</v>
      </c>
      <c r="E9" s="277" t="s">
        <v>838</v>
      </c>
      <c r="G9" s="278">
        <v>80105</v>
      </c>
      <c r="H9" s="279" t="s">
        <v>1217</v>
      </c>
    </row>
    <row r="10" spans="2:8" x14ac:dyDescent="0.25">
      <c r="B10" s="269" t="s">
        <v>839</v>
      </c>
      <c r="C10" s="269"/>
      <c r="D10" s="276">
        <v>70106</v>
      </c>
      <c r="E10" s="277" t="s">
        <v>840</v>
      </c>
      <c r="G10" s="278">
        <v>80106</v>
      </c>
      <c r="H10" s="279" t="s">
        <v>1218</v>
      </c>
    </row>
    <row r="11" spans="2:8" x14ac:dyDescent="0.25">
      <c r="B11" s="269" t="s">
        <v>841</v>
      </c>
      <c r="C11" s="269"/>
      <c r="D11" s="276">
        <v>70201</v>
      </c>
      <c r="E11" s="277" t="s">
        <v>842</v>
      </c>
      <c r="G11" s="278">
        <v>80107</v>
      </c>
      <c r="H11" s="279" t="s">
        <v>1219</v>
      </c>
    </row>
    <row r="12" spans="2:8" x14ac:dyDescent="0.25">
      <c r="B12" s="269" t="s">
        <v>843</v>
      </c>
      <c r="C12" s="269"/>
      <c r="D12" s="276">
        <v>70202</v>
      </c>
      <c r="E12" s="277" t="s">
        <v>844</v>
      </c>
      <c r="G12" s="278">
        <v>80108</v>
      </c>
      <c r="H12" s="279" t="s">
        <v>1220</v>
      </c>
    </row>
    <row r="13" spans="2:8" x14ac:dyDescent="0.25">
      <c r="B13" s="269" t="s">
        <v>845</v>
      </c>
      <c r="C13" s="269"/>
      <c r="D13" s="276">
        <v>70203</v>
      </c>
      <c r="E13" s="277" t="s">
        <v>846</v>
      </c>
      <c r="G13" s="278">
        <v>80109</v>
      </c>
      <c r="H13" s="279" t="s">
        <v>1221</v>
      </c>
    </row>
    <row r="14" spans="2:8" x14ac:dyDescent="0.25">
      <c r="B14" s="269" t="s">
        <v>847</v>
      </c>
      <c r="C14" s="269"/>
      <c r="D14" s="276">
        <v>70204</v>
      </c>
      <c r="E14" s="277" t="s">
        <v>848</v>
      </c>
      <c r="G14" s="278">
        <v>80110</v>
      </c>
      <c r="H14" s="279" t="s">
        <v>1222</v>
      </c>
    </row>
    <row r="15" spans="2:8" x14ac:dyDescent="0.25">
      <c r="B15" s="269" t="s">
        <v>849</v>
      </c>
      <c r="C15" s="269"/>
      <c r="D15" s="276">
        <v>70205</v>
      </c>
      <c r="E15" s="277" t="s">
        <v>850</v>
      </c>
      <c r="G15" s="278">
        <v>80111</v>
      </c>
      <c r="H15" s="279" t="s">
        <v>1223</v>
      </c>
    </row>
    <row r="16" spans="2:8" x14ac:dyDescent="0.25">
      <c r="B16" s="269" t="s">
        <v>851</v>
      </c>
      <c r="C16" s="269"/>
      <c r="D16" s="276">
        <v>70206</v>
      </c>
      <c r="E16" s="277" t="s">
        <v>852</v>
      </c>
      <c r="G16" s="278">
        <v>80112</v>
      </c>
      <c r="H16" s="279" t="s">
        <v>1224</v>
      </c>
    </row>
    <row r="17" spans="2:8" x14ac:dyDescent="0.25">
      <c r="B17" s="269" t="s">
        <v>853</v>
      </c>
      <c r="C17" s="269"/>
      <c r="D17" s="276">
        <v>70207</v>
      </c>
      <c r="E17" s="277" t="s">
        <v>854</v>
      </c>
      <c r="G17" s="278">
        <v>80201</v>
      </c>
      <c r="H17" s="279" t="s">
        <v>1225</v>
      </c>
    </row>
    <row r="18" spans="2:8" x14ac:dyDescent="0.25">
      <c r="B18" s="269" t="s">
        <v>855</v>
      </c>
      <c r="C18" s="269"/>
      <c r="D18" s="276">
        <v>70301</v>
      </c>
      <c r="E18" s="277" t="s">
        <v>856</v>
      </c>
      <c r="G18" s="278">
        <v>80202</v>
      </c>
      <c r="H18" s="279" t="s">
        <v>1226</v>
      </c>
    </row>
    <row r="19" spans="2:8" x14ac:dyDescent="0.25">
      <c r="B19" s="269" t="s">
        <v>857</v>
      </c>
      <c r="C19" s="269"/>
      <c r="D19" s="276">
        <v>70302</v>
      </c>
      <c r="E19" s="277" t="s">
        <v>858</v>
      </c>
      <c r="G19" s="278">
        <v>80203</v>
      </c>
      <c r="H19" s="279" t="s">
        <v>1227</v>
      </c>
    </row>
    <row r="20" spans="2:8" x14ac:dyDescent="0.25">
      <c r="B20" s="269" t="s">
        <v>859</v>
      </c>
      <c r="C20" s="269"/>
      <c r="D20" s="276">
        <v>70303</v>
      </c>
      <c r="E20" s="277" t="s">
        <v>860</v>
      </c>
      <c r="G20" s="278">
        <v>80204</v>
      </c>
      <c r="H20" s="279" t="s">
        <v>1228</v>
      </c>
    </row>
    <row r="21" spans="2:8" x14ac:dyDescent="0.25">
      <c r="B21" s="269" t="s">
        <v>861</v>
      </c>
      <c r="C21" s="269"/>
      <c r="D21" s="276">
        <v>70304</v>
      </c>
      <c r="E21" s="277" t="s">
        <v>862</v>
      </c>
      <c r="G21" s="278">
        <v>80205</v>
      </c>
      <c r="H21" s="279" t="s">
        <v>1229</v>
      </c>
    </row>
    <row r="22" spans="2:8" x14ac:dyDescent="0.25">
      <c r="B22" s="269" t="s">
        <v>863</v>
      </c>
      <c r="C22" s="269"/>
      <c r="D22" s="276">
        <v>70305</v>
      </c>
      <c r="E22" s="277" t="s">
        <v>864</v>
      </c>
      <c r="G22" s="278">
        <v>80206</v>
      </c>
      <c r="H22" s="279" t="s">
        <v>1230</v>
      </c>
    </row>
    <row r="23" spans="2:8" x14ac:dyDescent="0.25">
      <c r="B23" s="269" t="s">
        <v>865</v>
      </c>
      <c r="C23" s="269"/>
      <c r="D23" s="276">
        <v>70306</v>
      </c>
      <c r="E23" s="277" t="s">
        <v>866</v>
      </c>
      <c r="G23" s="278">
        <v>80207</v>
      </c>
      <c r="H23" s="279" t="s">
        <v>1231</v>
      </c>
    </row>
    <row r="24" spans="2:8" x14ac:dyDescent="0.25">
      <c r="B24" s="269" t="s">
        <v>867</v>
      </c>
      <c r="C24" s="269"/>
      <c r="D24" s="276">
        <v>70401</v>
      </c>
      <c r="E24" s="277" t="s">
        <v>868</v>
      </c>
      <c r="G24" s="278">
        <v>80208</v>
      </c>
      <c r="H24" s="279" t="s">
        <v>1232</v>
      </c>
    </row>
    <row r="25" spans="2:8" x14ac:dyDescent="0.25">
      <c r="B25" s="269" t="s">
        <v>869</v>
      </c>
      <c r="C25" s="269"/>
      <c r="D25" s="276">
        <v>70402</v>
      </c>
      <c r="E25" s="277" t="s">
        <v>870</v>
      </c>
      <c r="G25" s="278">
        <v>80209</v>
      </c>
      <c r="H25" s="279" t="s">
        <v>1233</v>
      </c>
    </row>
    <row r="26" spans="2:8" x14ac:dyDescent="0.25">
      <c r="B26" s="269" t="s">
        <v>871</v>
      </c>
      <c r="C26" s="269"/>
      <c r="D26" s="276">
        <v>70403</v>
      </c>
      <c r="E26" s="277" t="s">
        <v>872</v>
      </c>
      <c r="G26" s="278">
        <v>80210</v>
      </c>
      <c r="H26" s="279" t="s">
        <v>1234</v>
      </c>
    </row>
    <row r="27" spans="2:8" x14ac:dyDescent="0.25">
      <c r="B27" s="269" t="s">
        <v>873</v>
      </c>
      <c r="C27" s="269"/>
      <c r="D27" s="276">
        <v>70404</v>
      </c>
      <c r="E27" s="277" t="s">
        <v>874</v>
      </c>
      <c r="G27" s="278">
        <v>80211</v>
      </c>
      <c r="H27" s="279" t="s">
        <v>1235</v>
      </c>
    </row>
    <row r="28" spans="2:8" x14ac:dyDescent="0.25">
      <c r="B28" s="269" t="s">
        <v>875</v>
      </c>
      <c r="C28" s="269"/>
      <c r="D28" s="276">
        <v>70405</v>
      </c>
      <c r="E28" s="277" t="s">
        <v>876</v>
      </c>
      <c r="G28" s="278">
        <v>80212</v>
      </c>
      <c r="H28" s="279" t="s">
        <v>1236</v>
      </c>
    </row>
    <row r="29" spans="2:8" x14ac:dyDescent="0.25">
      <c r="B29" s="269" t="s">
        <v>877</v>
      </c>
      <c r="C29" s="269"/>
      <c r="D29" s="276">
        <v>70406</v>
      </c>
      <c r="E29" s="277" t="s">
        <v>878</v>
      </c>
      <c r="G29" s="278">
        <v>80213</v>
      </c>
      <c r="H29" s="279" t="s">
        <v>1237</v>
      </c>
    </row>
    <row r="30" spans="2:8" x14ac:dyDescent="0.25">
      <c r="B30" s="269" t="s">
        <v>879</v>
      </c>
      <c r="C30" s="269"/>
      <c r="D30" s="276">
        <v>70407</v>
      </c>
      <c r="E30" s="277" t="s">
        <v>880</v>
      </c>
      <c r="G30" s="278">
        <v>80214</v>
      </c>
      <c r="H30" s="279" t="s">
        <v>1238</v>
      </c>
    </row>
    <row r="31" spans="2:8" x14ac:dyDescent="0.25">
      <c r="B31" s="269" t="s">
        <v>881</v>
      </c>
      <c r="C31" s="269"/>
      <c r="D31" s="276">
        <v>70408</v>
      </c>
      <c r="E31" s="277" t="s">
        <v>882</v>
      </c>
      <c r="G31" s="278">
        <v>80215</v>
      </c>
      <c r="H31" s="279" t="s">
        <v>1239</v>
      </c>
    </row>
    <row r="32" spans="2:8" x14ac:dyDescent="0.25">
      <c r="B32" s="269" t="s">
        <v>883</v>
      </c>
      <c r="C32" s="269"/>
      <c r="D32" s="276">
        <v>70409</v>
      </c>
      <c r="E32" s="277" t="s">
        <v>884</v>
      </c>
      <c r="G32" s="278">
        <v>80216</v>
      </c>
      <c r="H32" s="279" t="s">
        <v>1240</v>
      </c>
    </row>
    <row r="33" spans="2:8" x14ac:dyDescent="0.25">
      <c r="B33" s="269" t="s">
        <v>885</v>
      </c>
      <c r="C33" s="269"/>
      <c r="D33" s="276">
        <v>70410</v>
      </c>
      <c r="E33" s="277" t="s">
        <v>886</v>
      </c>
      <c r="G33" s="278">
        <v>80217</v>
      </c>
      <c r="H33" s="279" t="s">
        <v>1241</v>
      </c>
    </row>
    <row r="34" spans="2:8" x14ac:dyDescent="0.25">
      <c r="B34" s="269" t="s">
        <v>887</v>
      </c>
      <c r="C34" s="269"/>
      <c r="D34" s="276">
        <v>70411</v>
      </c>
      <c r="E34" s="277" t="s">
        <v>888</v>
      </c>
      <c r="G34" s="278">
        <v>80218</v>
      </c>
      <c r="H34" s="279" t="s">
        <v>1242</v>
      </c>
    </row>
    <row r="35" spans="2:8" x14ac:dyDescent="0.25">
      <c r="B35" s="269" t="s">
        <v>889</v>
      </c>
      <c r="C35" s="269"/>
      <c r="D35" s="276">
        <v>70412</v>
      </c>
      <c r="E35" s="277" t="s">
        <v>890</v>
      </c>
      <c r="G35" s="278">
        <v>80219</v>
      </c>
      <c r="H35" s="279" t="s">
        <v>1243</v>
      </c>
    </row>
    <row r="36" spans="2:8" x14ac:dyDescent="0.25">
      <c r="B36" s="269" t="s">
        <v>891</v>
      </c>
      <c r="C36" s="269"/>
      <c r="D36" s="276">
        <v>70413</v>
      </c>
      <c r="E36" s="277" t="s">
        <v>892</v>
      </c>
      <c r="G36" s="278">
        <v>80220</v>
      </c>
      <c r="H36" s="279" t="s">
        <v>1244</v>
      </c>
    </row>
    <row r="37" spans="2:8" x14ac:dyDescent="0.25">
      <c r="B37" s="269" t="s">
        <v>893</v>
      </c>
      <c r="C37" s="269"/>
      <c r="D37" s="276">
        <v>70414</v>
      </c>
      <c r="E37" s="277" t="s">
        <v>894</v>
      </c>
      <c r="G37" s="278">
        <v>80221</v>
      </c>
      <c r="H37" s="279" t="s">
        <v>1245</v>
      </c>
    </row>
    <row r="38" spans="2:8" x14ac:dyDescent="0.25">
      <c r="B38" s="269" t="s">
        <v>895</v>
      </c>
      <c r="C38" s="269"/>
      <c r="D38" s="276">
        <v>70415</v>
      </c>
      <c r="E38" s="277" t="s">
        <v>896</v>
      </c>
      <c r="G38" s="278">
        <v>80222</v>
      </c>
      <c r="H38" s="279" t="s">
        <v>1246</v>
      </c>
    </row>
    <row r="39" spans="2:8" ht="25" x14ac:dyDescent="0.25">
      <c r="B39" s="269" t="s">
        <v>897</v>
      </c>
      <c r="C39" s="269"/>
      <c r="D39" s="276">
        <v>70416</v>
      </c>
      <c r="E39" s="277" t="s">
        <v>898</v>
      </c>
      <c r="G39" s="278">
        <v>80223</v>
      </c>
      <c r="H39" s="279" t="s">
        <v>1247</v>
      </c>
    </row>
    <row r="40" spans="2:8" x14ac:dyDescent="0.25">
      <c r="B40" s="270" t="s">
        <v>899</v>
      </c>
      <c r="C40" s="269"/>
      <c r="D40" s="276">
        <v>70417</v>
      </c>
      <c r="E40" s="277" t="s">
        <v>900</v>
      </c>
      <c r="G40" s="278">
        <v>80224</v>
      </c>
      <c r="H40" s="279" t="s">
        <v>1248</v>
      </c>
    </row>
    <row r="41" spans="2:8" x14ac:dyDescent="0.25">
      <c r="B41" s="270" t="s">
        <v>901</v>
      </c>
      <c r="C41" s="269"/>
      <c r="D41" s="276">
        <v>70418</v>
      </c>
      <c r="E41" s="277" t="s">
        <v>902</v>
      </c>
      <c r="G41" s="278">
        <v>80225</v>
      </c>
      <c r="H41" s="279" t="s">
        <v>1249</v>
      </c>
    </row>
    <row r="42" spans="2:8" x14ac:dyDescent="0.25">
      <c r="B42" s="270" t="s">
        <v>903</v>
      </c>
      <c r="C42" s="269"/>
      <c r="D42" s="276">
        <v>70419</v>
      </c>
      <c r="E42" s="277" t="s">
        <v>904</v>
      </c>
      <c r="G42" s="278">
        <v>80226</v>
      </c>
      <c r="H42" s="279" t="s">
        <v>1250</v>
      </c>
    </row>
    <row r="43" spans="2:8" x14ac:dyDescent="0.25">
      <c r="B43" s="270" t="s">
        <v>905</v>
      </c>
      <c r="C43" s="269"/>
      <c r="D43" s="276">
        <v>70420</v>
      </c>
      <c r="E43" s="277" t="s">
        <v>906</v>
      </c>
      <c r="G43" s="278">
        <v>80227</v>
      </c>
      <c r="H43" s="279" t="s">
        <v>1251</v>
      </c>
    </row>
    <row r="44" spans="2:8" x14ac:dyDescent="0.25">
      <c r="B44" s="270" t="s">
        <v>907</v>
      </c>
      <c r="C44" s="269"/>
      <c r="D44" s="276">
        <v>70421</v>
      </c>
      <c r="E44" s="277" t="s">
        <v>908</v>
      </c>
      <c r="G44" s="278">
        <v>80228</v>
      </c>
      <c r="H44" s="279" t="s">
        <v>1252</v>
      </c>
    </row>
    <row r="45" spans="2:8" x14ac:dyDescent="0.25">
      <c r="B45" s="270" t="s">
        <v>909</v>
      </c>
      <c r="C45" s="269"/>
      <c r="D45" s="276">
        <v>70422</v>
      </c>
      <c r="E45" s="277" t="s">
        <v>910</v>
      </c>
      <c r="G45" s="278">
        <v>80229</v>
      </c>
      <c r="H45" s="279" t="s">
        <v>1253</v>
      </c>
    </row>
    <row r="46" spans="2:8" x14ac:dyDescent="0.25">
      <c r="B46" s="270" t="s">
        <v>911</v>
      </c>
      <c r="C46" s="269"/>
      <c r="D46" s="276">
        <v>70423</v>
      </c>
      <c r="E46" s="277" t="s">
        <v>912</v>
      </c>
      <c r="G46" s="278">
        <v>80230</v>
      </c>
      <c r="H46" s="279" t="s">
        <v>1254</v>
      </c>
    </row>
    <row r="47" spans="2:8" x14ac:dyDescent="0.25">
      <c r="B47" s="270" t="s">
        <v>913</v>
      </c>
      <c r="C47" s="269"/>
      <c r="D47" s="276">
        <v>70424</v>
      </c>
      <c r="E47" s="277" t="s">
        <v>914</v>
      </c>
      <c r="G47" s="278">
        <v>80231</v>
      </c>
      <c r="H47" s="279" t="s">
        <v>1255</v>
      </c>
    </row>
    <row r="48" spans="2:8" x14ac:dyDescent="0.25">
      <c r="B48" s="270" t="s">
        <v>915</v>
      </c>
      <c r="C48" s="269"/>
      <c r="D48" s="276">
        <v>70425</v>
      </c>
      <c r="E48" s="277" t="s">
        <v>916</v>
      </c>
      <c r="G48" s="278">
        <v>80232</v>
      </c>
      <c r="H48" s="279" t="s">
        <v>1256</v>
      </c>
    </row>
    <row r="49" spans="2:8" x14ac:dyDescent="0.25">
      <c r="B49" s="270" t="s">
        <v>917</v>
      </c>
      <c r="C49" s="269"/>
      <c r="D49" s="276">
        <v>70426</v>
      </c>
      <c r="E49" s="277" t="s">
        <v>918</v>
      </c>
      <c r="G49" s="278">
        <v>80233</v>
      </c>
      <c r="H49" s="279" t="s">
        <v>1257</v>
      </c>
    </row>
    <row r="50" spans="2:8" x14ac:dyDescent="0.25">
      <c r="B50" s="270" t="s">
        <v>919</v>
      </c>
      <c r="C50" s="269"/>
      <c r="D50" s="276">
        <v>70427</v>
      </c>
      <c r="E50" s="277" t="s">
        <v>920</v>
      </c>
      <c r="G50" s="278">
        <v>80234</v>
      </c>
      <c r="H50" s="279" t="s">
        <v>1258</v>
      </c>
    </row>
    <row r="51" spans="2:8" x14ac:dyDescent="0.25">
      <c r="B51" s="270" t="s">
        <v>921</v>
      </c>
      <c r="C51" s="269"/>
      <c r="D51" s="276">
        <v>70428</v>
      </c>
      <c r="E51" s="277" t="s">
        <v>922</v>
      </c>
      <c r="G51" s="278">
        <v>80235</v>
      </c>
      <c r="H51" s="279" t="s">
        <v>1259</v>
      </c>
    </row>
    <row r="52" spans="2:8" x14ac:dyDescent="0.25">
      <c r="B52" s="270" t="s">
        <v>923</v>
      </c>
      <c r="C52" s="269"/>
      <c r="D52" s="276">
        <v>70429</v>
      </c>
      <c r="E52" s="277" t="s">
        <v>924</v>
      </c>
      <c r="G52" s="278">
        <v>80236</v>
      </c>
      <c r="H52" s="279" t="s">
        <v>1260</v>
      </c>
    </row>
    <row r="53" spans="2:8" x14ac:dyDescent="0.25">
      <c r="B53" s="270" t="s">
        <v>925</v>
      </c>
      <c r="C53" s="269"/>
      <c r="D53" s="276">
        <v>70430</v>
      </c>
      <c r="E53" s="277" t="s">
        <v>926</v>
      </c>
      <c r="G53" s="278">
        <v>80237</v>
      </c>
      <c r="H53" s="279" t="s">
        <v>1261</v>
      </c>
    </row>
    <row r="54" spans="2:8" x14ac:dyDescent="0.25">
      <c r="B54" s="270" t="s">
        <v>927</v>
      </c>
      <c r="C54" s="269"/>
      <c r="D54" s="276">
        <v>70501</v>
      </c>
      <c r="E54" s="277" t="s">
        <v>928</v>
      </c>
      <c r="G54" s="278">
        <v>80238</v>
      </c>
      <c r="H54" s="279" t="s">
        <v>1262</v>
      </c>
    </row>
    <row r="55" spans="2:8" x14ac:dyDescent="0.25">
      <c r="B55" s="270" t="s">
        <v>929</v>
      </c>
      <c r="C55" s="269"/>
      <c r="D55" s="276">
        <v>70502</v>
      </c>
      <c r="E55" s="277" t="s">
        <v>930</v>
      </c>
      <c r="G55" s="278">
        <v>80239</v>
      </c>
      <c r="H55" s="279" t="s">
        <v>1263</v>
      </c>
    </row>
    <row r="56" spans="2:8" x14ac:dyDescent="0.25">
      <c r="B56" s="270" t="s">
        <v>931</v>
      </c>
      <c r="C56" s="269"/>
      <c r="D56" s="276">
        <v>70503</v>
      </c>
      <c r="E56" s="277" t="s">
        <v>932</v>
      </c>
      <c r="G56" s="278">
        <v>80301</v>
      </c>
      <c r="H56" s="279" t="s">
        <v>1264</v>
      </c>
    </row>
    <row r="57" spans="2:8" x14ac:dyDescent="0.25">
      <c r="B57" s="270" t="s">
        <v>933</v>
      </c>
      <c r="C57" s="269"/>
      <c r="D57" s="276">
        <v>70504</v>
      </c>
      <c r="E57" s="277" t="s">
        <v>934</v>
      </c>
      <c r="G57" s="278">
        <v>80302</v>
      </c>
      <c r="H57" s="279" t="s">
        <v>1265</v>
      </c>
    </row>
    <row r="58" spans="2:8" x14ac:dyDescent="0.25">
      <c r="B58" s="270" t="s">
        <v>935</v>
      </c>
      <c r="C58" s="269"/>
      <c r="D58" s="276">
        <v>70601</v>
      </c>
      <c r="E58" s="277" t="s">
        <v>936</v>
      </c>
      <c r="G58" s="278">
        <v>80303</v>
      </c>
      <c r="H58" s="279" t="s">
        <v>1266</v>
      </c>
    </row>
    <row r="59" spans="2:8" x14ac:dyDescent="0.25">
      <c r="B59" s="270" t="s">
        <v>937</v>
      </c>
      <c r="C59" s="269"/>
      <c r="D59" s="276">
        <v>70602</v>
      </c>
      <c r="E59" s="277" t="s">
        <v>938</v>
      </c>
      <c r="G59" s="278">
        <v>80304</v>
      </c>
      <c r="H59" s="279" t="s">
        <v>1267</v>
      </c>
    </row>
    <row r="60" spans="2:8" x14ac:dyDescent="0.25">
      <c r="B60" s="270" t="s">
        <v>939</v>
      </c>
      <c r="C60" s="269"/>
      <c r="D60" s="276">
        <v>70603</v>
      </c>
      <c r="E60" s="277" t="s">
        <v>940</v>
      </c>
      <c r="G60" s="278">
        <v>80305</v>
      </c>
      <c r="H60" s="279" t="s">
        <v>1268</v>
      </c>
    </row>
    <row r="61" spans="2:8" x14ac:dyDescent="0.25">
      <c r="B61" s="270" t="s">
        <v>941</v>
      </c>
      <c r="C61" s="269"/>
      <c r="D61" s="276">
        <v>70701</v>
      </c>
      <c r="E61" s="277" t="s">
        <v>942</v>
      </c>
      <c r="G61" s="278">
        <v>80306</v>
      </c>
      <c r="H61" s="279" t="s">
        <v>1269</v>
      </c>
    </row>
    <row r="62" spans="2:8" x14ac:dyDescent="0.25">
      <c r="B62" s="270"/>
      <c r="C62" s="269"/>
      <c r="D62" s="276">
        <v>70702</v>
      </c>
      <c r="E62" s="277" t="s">
        <v>943</v>
      </c>
      <c r="G62" s="278">
        <v>80307</v>
      </c>
      <c r="H62" s="279" t="s">
        <v>1270</v>
      </c>
    </row>
    <row r="63" spans="2:8" x14ac:dyDescent="0.25">
      <c r="B63" s="270"/>
      <c r="C63" s="269"/>
      <c r="D63" s="276">
        <v>70703</v>
      </c>
      <c r="E63" s="277" t="s">
        <v>944</v>
      </c>
      <c r="G63" s="278">
        <v>80308</v>
      </c>
      <c r="H63" s="279" t="s">
        <v>1271</v>
      </c>
    </row>
    <row r="64" spans="2:8" x14ac:dyDescent="0.25">
      <c r="B64" s="270"/>
      <c r="C64" s="269"/>
      <c r="D64" s="276">
        <v>70704</v>
      </c>
      <c r="E64" s="277" t="s">
        <v>945</v>
      </c>
      <c r="G64" s="278">
        <v>80309</v>
      </c>
      <c r="H64" s="279" t="s">
        <v>1272</v>
      </c>
    </row>
    <row r="65" spans="2:8" x14ac:dyDescent="0.25">
      <c r="B65" s="270"/>
      <c r="C65" s="269"/>
      <c r="D65" s="276">
        <v>70705</v>
      </c>
      <c r="E65" s="277" t="s">
        <v>946</v>
      </c>
      <c r="G65" s="278">
        <v>80310</v>
      </c>
      <c r="H65" s="279" t="s">
        <v>1273</v>
      </c>
    </row>
    <row r="66" spans="2:8" ht="25" x14ac:dyDescent="0.25">
      <c r="B66" s="270"/>
      <c r="C66" s="269"/>
      <c r="D66" s="276">
        <v>70706</v>
      </c>
      <c r="E66" s="277" t="s">
        <v>947</v>
      </c>
      <c r="G66" s="278">
        <v>80311</v>
      </c>
      <c r="H66" s="279" t="s">
        <v>1274</v>
      </c>
    </row>
    <row r="67" spans="2:8" x14ac:dyDescent="0.25">
      <c r="B67" s="270"/>
      <c r="C67" s="269"/>
      <c r="D67" s="276">
        <v>70707</v>
      </c>
      <c r="E67" s="277" t="s">
        <v>948</v>
      </c>
      <c r="G67" s="278">
        <v>80312</v>
      </c>
      <c r="H67" s="279" t="s">
        <v>1275</v>
      </c>
    </row>
    <row r="68" spans="2:8" x14ac:dyDescent="0.25">
      <c r="B68" s="270"/>
      <c r="C68" s="269"/>
      <c r="D68" s="276">
        <v>70708</v>
      </c>
      <c r="E68" s="277" t="s">
        <v>949</v>
      </c>
      <c r="G68" s="278">
        <v>80313</v>
      </c>
      <c r="H68" s="279" t="s">
        <v>1276</v>
      </c>
    </row>
    <row r="69" spans="2:8" x14ac:dyDescent="0.25">
      <c r="B69" s="270"/>
      <c r="C69" s="269"/>
      <c r="D69" s="276">
        <v>70709</v>
      </c>
      <c r="E69" s="277" t="s">
        <v>950</v>
      </c>
      <c r="G69" s="278">
        <v>80314</v>
      </c>
      <c r="H69" s="279" t="s">
        <v>1277</v>
      </c>
    </row>
    <row r="70" spans="2:8" x14ac:dyDescent="0.25">
      <c r="B70" s="270"/>
      <c r="C70" s="269"/>
      <c r="D70" s="276">
        <v>70710</v>
      </c>
      <c r="E70" s="277" t="s">
        <v>951</v>
      </c>
      <c r="G70" s="278">
        <v>80315</v>
      </c>
      <c r="H70" s="279" t="s">
        <v>1278</v>
      </c>
    </row>
    <row r="71" spans="2:8" x14ac:dyDescent="0.25">
      <c r="B71" s="270"/>
      <c r="C71" s="269"/>
      <c r="D71" s="276">
        <v>70711</v>
      </c>
      <c r="E71" s="277" t="s">
        <v>952</v>
      </c>
      <c r="G71" s="278">
        <v>80316</v>
      </c>
      <c r="H71" s="279" t="s">
        <v>1279</v>
      </c>
    </row>
    <row r="72" spans="2:8" x14ac:dyDescent="0.25">
      <c r="B72" s="270"/>
      <c r="C72" s="269"/>
      <c r="D72" s="276">
        <v>70712</v>
      </c>
      <c r="E72" s="277" t="s">
        <v>953</v>
      </c>
      <c r="G72" s="278">
        <v>80401</v>
      </c>
      <c r="H72" s="279" t="s">
        <v>1280</v>
      </c>
    </row>
    <row r="73" spans="2:8" x14ac:dyDescent="0.25">
      <c r="B73" s="270"/>
      <c r="C73" s="269"/>
      <c r="D73" s="276">
        <v>70713</v>
      </c>
      <c r="E73" s="277" t="s">
        <v>954</v>
      </c>
      <c r="G73" s="278">
        <v>80402</v>
      </c>
      <c r="H73" s="279" t="s">
        <v>1281</v>
      </c>
    </row>
    <row r="74" spans="2:8" x14ac:dyDescent="0.25">
      <c r="B74" s="270"/>
      <c r="C74" s="269"/>
      <c r="D74" s="276">
        <v>70714</v>
      </c>
      <c r="E74" s="277" t="s">
        <v>955</v>
      </c>
      <c r="G74" s="278">
        <v>80403</v>
      </c>
      <c r="H74" s="279" t="s">
        <v>1282</v>
      </c>
    </row>
    <row r="75" spans="2:8" x14ac:dyDescent="0.25">
      <c r="B75" s="270"/>
      <c r="C75" s="269"/>
      <c r="D75" s="276">
        <v>70801</v>
      </c>
      <c r="E75" s="277" t="s">
        <v>956</v>
      </c>
      <c r="G75" s="278">
        <v>80404</v>
      </c>
      <c r="H75" s="279" t="s">
        <v>1283</v>
      </c>
    </row>
    <row r="76" spans="2:8" x14ac:dyDescent="0.25">
      <c r="B76" s="270"/>
      <c r="C76" s="269"/>
      <c r="D76" s="276">
        <v>70802</v>
      </c>
      <c r="E76" s="277" t="s">
        <v>957</v>
      </c>
      <c r="G76" s="278">
        <v>80405</v>
      </c>
      <c r="H76" s="279" t="s">
        <v>1284</v>
      </c>
    </row>
    <row r="77" spans="2:8" x14ac:dyDescent="0.25">
      <c r="B77" s="270"/>
      <c r="C77" s="269"/>
      <c r="D77" s="276">
        <v>70803</v>
      </c>
      <c r="E77" s="277" t="s">
        <v>958</v>
      </c>
      <c r="G77" s="278">
        <v>80406</v>
      </c>
      <c r="H77" s="279" t="s">
        <v>1285</v>
      </c>
    </row>
    <row r="78" spans="2:8" x14ac:dyDescent="0.25">
      <c r="B78" s="270"/>
      <c r="C78" s="269"/>
      <c r="D78" s="276">
        <v>70804</v>
      </c>
      <c r="E78" s="277" t="s">
        <v>959</v>
      </c>
      <c r="G78" s="278">
        <v>80407</v>
      </c>
      <c r="H78" s="279" t="s">
        <v>1286</v>
      </c>
    </row>
    <row r="79" spans="2:8" x14ac:dyDescent="0.25">
      <c r="B79" s="270"/>
      <c r="C79" s="269"/>
      <c r="D79" s="276">
        <v>70805</v>
      </c>
      <c r="E79" s="277" t="s">
        <v>960</v>
      </c>
      <c r="G79" s="278">
        <v>80408</v>
      </c>
      <c r="H79" s="279" t="s">
        <v>1287</v>
      </c>
    </row>
    <row r="80" spans="2:8" x14ac:dyDescent="0.25">
      <c r="B80" s="270"/>
      <c r="C80" s="269"/>
      <c r="D80" s="276">
        <v>70806</v>
      </c>
      <c r="E80" s="277" t="s">
        <v>961</v>
      </c>
      <c r="G80" s="278">
        <v>80409</v>
      </c>
      <c r="H80" s="279" t="s">
        <v>1288</v>
      </c>
    </row>
    <row r="81" spans="2:8" x14ac:dyDescent="0.25">
      <c r="B81" s="270"/>
      <c r="C81" s="269"/>
      <c r="D81" s="276">
        <v>70807</v>
      </c>
      <c r="E81" s="277" t="s">
        <v>962</v>
      </c>
      <c r="G81" s="278">
        <v>80410</v>
      </c>
      <c r="H81" s="279" t="s">
        <v>1289</v>
      </c>
    </row>
    <row r="82" spans="2:8" x14ac:dyDescent="0.25">
      <c r="B82" s="270"/>
      <c r="C82" s="269"/>
      <c r="D82" s="276">
        <v>70901</v>
      </c>
      <c r="E82" s="277" t="s">
        <v>963</v>
      </c>
      <c r="G82" s="278">
        <v>80411</v>
      </c>
      <c r="H82" s="279" t="s">
        <v>1290</v>
      </c>
    </row>
    <row r="83" spans="2:8" x14ac:dyDescent="0.25">
      <c r="B83" s="270"/>
      <c r="C83" s="269"/>
      <c r="D83" s="276">
        <v>70902</v>
      </c>
      <c r="E83" s="277" t="s">
        <v>964</v>
      </c>
      <c r="G83" s="278">
        <v>80412</v>
      </c>
      <c r="H83" s="279" t="s">
        <v>1291</v>
      </c>
    </row>
    <row r="84" spans="2:8" x14ac:dyDescent="0.25">
      <c r="B84" s="270"/>
      <c r="C84" s="269"/>
      <c r="D84" s="276">
        <v>70903</v>
      </c>
      <c r="E84" s="277" t="s">
        <v>965</v>
      </c>
      <c r="G84" s="278">
        <v>80413</v>
      </c>
      <c r="H84" s="279" t="s">
        <v>1292</v>
      </c>
    </row>
    <row r="85" spans="2:8" x14ac:dyDescent="0.25">
      <c r="B85" s="270"/>
      <c r="C85" s="269"/>
      <c r="D85" s="276">
        <v>70904</v>
      </c>
      <c r="E85" s="277" t="s">
        <v>966</v>
      </c>
      <c r="G85" s="278">
        <v>80414</v>
      </c>
      <c r="H85" s="279" t="s">
        <v>1293</v>
      </c>
    </row>
    <row r="86" spans="2:8" x14ac:dyDescent="0.25">
      <c r="B86" s="270"/>
      <c r="C86" s="269"/>
      <c r="D86" s="276">
        <v>70905</v>
      </c>
      <c r="E86" s="277" t="s">
        <v>967</v>
      </c>
      <c r="G86" s="278">
        <v>80415</v>
      </c>
      <c r="H86" s="279" t="s">
        <v>1294</v>
      </c>
    </row>
    <row r="87" spans="2:8" x14ac:dyDescent="0.25">
      <c r="B87" s="270"/>
      <c r="C87" s="269"/>
      <c r="D87" s="276">
        <v>70906</v>
      </c>
      <c r="E87" s="277" t="s">
        <v>968</v>
      </c>
      <c r="G87" s="278">
        <v>80416</v>
      </c>
      <c r="H87" s="279" t="s">
        <v>1295</v>
      </c>
    </row>
    <row r="88" spans="2:8" x14ac:dyDescent="0.25">
      <c r="B88" s="270"/>
      <c r="C88" s="269"/>
      <c r="D88" s="276">
        <v>70907</v>
      </c>
      <c r="E88" s="277" t="s">
        <v>969</v>
      </c>
      <c r="G88" s="278">
        <v>80417</v>
      </c>
      <c r="H88" s="279" t="s">
        <v>1296</v>
      </c>
    </row>
    <row r="89" spans="2:8" x14ac:dyDescent="0.25">
      <c r="B89" s="270"/>
      <c r="C89" s="269"/>
      <c r="D89" s="276">
        <v>71101</v>
      </c>
      <c r="E89" s="277" t="s">
        <v>970</v>
      </c>
      <c r="G89" s="278">
        <v>80418</v>
      </c>
      <c r="H89" s="279" t="s">
        <v>1297</v>
      </c>
    </row>
    <row r="90" spans="2:8" x14ac:dyDescent="0.25">
      <c r="B90" s="270"/>
      <c r="C90" s="269"/>
      <c r="D90" s="276">
        <v>71102</v>
      </c>
      <c r="E90" s="277" t="s">
        <v>971</v>
      </c>
      <c r="G90" s="278">
        <v>80419</v>
      </c>
      <c r="H90" s="279" t="s">
        <v>1298</v>
      </c>
    </row>
    <row r="91" spans="2:8" x14ac:dyDescent="0.25">
      <c r="B91" s="270"/>
      <c r="C91" s="269"/>
      <c r="D91" s="276">
        <v>71103</v>
      </c>
      <c r="E91" s="277" t="s">
        <v>972</v>
      </c>
      <c r="G91" s="278">
        <v>80501</v>
      </c>
      <c r="H91" s="279" t="s">
        <v>1299</v>
      </c>
    </row>
    <row r="92" spans="2:8" x14ac:dyDescent="0.25">
      <c r="B92" s="270"/>
      <c r="C92" s="269"/>
      <c r="D92" s="276">
        <v>71104</v>
      </c>
      <c r="E92" s="277" t="s">
        <v>973</v>
      </c>
      <c r="G92" s="278">
        <v>80502</v>
      </c>
      <c r="H92" s="279" t="s">
        <v>1300</v>
      </c>
    </row>
    <row r="93" spans="2:8" x14ac:dyDescent="0.25">
      <c r="B93" s="270"/>
      <c r="C93" s="269"/>
      <c r="D93" s="276">
        <v>71105</v>
      </c>
      <c r="E93" s="277" t="s">
        <v>974</v>
      </c>
      <c r="G93" s="278">
        <v>80503</v>
      </c>
      <c r="H93" s="279" t="s">
        <v>1301</v>
      </c>
    </row>
    <row r="94" spans="2:8" x14ac:dyDescent="0.25">
      <c r="B94" s="270"/>
      <c r="C94" s="269"/>
      <c r="D94" s="276">
        <v>71106</v>
      </c>
      <c r="E94" s="277" t="s">
        <v>975</v>
      </c>
      <c r="G94" s="278">
        <v>80504</v>
      </c>
      <c r="H94" s="279" t="s">
        <v>1302</v>
      </c>
    </row>
    <row r="95" spans="2:8" x14ac:dyDescent="0.25">
      <c r="B95" s="270"/>
      <c r="C95" s="269"/>
      <c r="D95" s="276">
        <v>71107</v>
      </c>
      <c r="E95" s="277" t="s">
        <v>976</v>
      </c>
      <c r="G95" s="278">
        <v>80505</v>
      </c>
      <c r="H95" s="279" t="s">
        <v>1303</v>
      </c>
    </row>
    <row r="96" spans="2:8" x14ac:dyDescent="0.25">
      <c r="B96" s="270"/>
      <c r="C96" s="269"/>
      <c r="D96" s="276">
        <v>71108</v>
      </c>
      <c r="E96" s="277" t="s">
        <v>977</v>
      </c>
      <c r="G96" s="278">
        <v>80506</v>
      </c>
      <c r="H96" s="279" t="s">
        <v>1304</v>
      </c>
    </row>
    <row r="97" spans="2:8" x14ac:dyDescent="0.25">
      <c r="B97" s="270"/>
      <c r="C97" s="269"/>
      <c r="D97" s="276">
        <v>71201</v>
      </c>
      <c r="E97" s="277" t="s">
        <v>978</v>
      </c>
      <c r="G97" s="278">
        <v>80507</v>
      </c>
      <c r="H97" s="279" t="s">
        <v>1305</v>
      </c>
    </row>
    <row r="98" spans="2:8" x14ac:dyDescent="0.25">
      <c r="B98" s="270"/>
      <c r="C98" s="269"/>
      <c r="D98" s="276">
        <v>71301</v>
      </c>
      <c r="E98" s="277" t="s">
        <v>979</v>
      </c>
      <c r="G98" s="278">
        <v>80508</v>
      </c>
      <c r="H98" s="279" t="s">
        <v>1306</v>
      </c>
    </row>
    <row r="99" spans="2:8" x14ac:dyDescent="0.25">
      <c r="B99" s="270"/>
      <c r="C99" s="269"/>
      <c r="D99" s="276">
        <v>71302</v>
      </c>
      <c r="E99" s="277" t="s">
        <v>980</v>
      </c>
      <c r="G99" s="278">
        <v>80509</v>
      </c>
      <c r="H99" s="279" t="s">
        <v>1307</v>
      </c>
    </row>
    <row r="100" spans="2:8" x14ac:dyDescent="0.25">
      <c r="B100" s="270"/>
      <c r="C100" s="269"/>
      <c r="D100" s="276">
        <v>71303</v>
      </c>
      <c r="E100" s="277" t="s">
        <v>981</v>
      </c>
      <c r="G100" s="278">
        <v>80510</v>
      </c>
      <c r="H100" s="279" t="s">
        <v>1308</v>
      </c>
    </row>
    <row r="101" spans="2:8" x14ac:dyDescent="0.25">
      <c r="B101" s="270"/>
      <c r="C101" s="269"/>
      <c r="D101" s="276">
        <v>71401</v>
      </c>
      <c r="E101" s="277" t="s">
        <v>982</v>
      </c>
      <c r="G101" s="278">
        <v>80511</v>
      </c>
      <c r="H101" s="279" t="s">
        <v>1309</v>
      </c>
    </row>
    <row r="102" spans="2:8" x14ac:dyDescent="0.25">
      <c r="B102" s="270"/>
      <c r="C102" s="269"/>
      <c r="D102" s="276">
        <v>71402</v>
      </c>
      <c r="E102" s="277" t="s">
        <v>983</v>
      </c>
      <c r="G102" s="278">
        <v>80512</v>
      </c>
      <c r="H102" s="279" t="s">
        <v>1310</v>
      </c>
    </row>
    <row r="103" spans="2:8" x14ac:dyDescent="0.25">
      <c r="B103" s="270"/>
      <c r="C103" s="269"/>
      <c r="D103" s="276">
        <v>71403</v>
      </c>
      <c r="E103" s="277" t="s">
        <v>984</v>
      </c>
      <c r="G103" s="278">
        <v>80513</v>
      </c>
      <c r="H103" s="279" t="s">
        <v>932</v>
      </c>
    </row>
    <row r="104" spans="2:8" x14ac:dyDescent="0.25">
      <c r="B104" s="270"/>
      <c r="C104" s="269"/>
      <c r="D104" s="276">
        <v>71404</v>
      </c>
      <c r="E104" s="277" t="s">
        <v>985</v>
      </c>
      <c r="G104" s="278">
        <v>80514</v>
      </c>
      <c r="H104" s="279" t="s">
        <v>1311</v>
      </c>
    </row>
    <row r="105" spans="2:8" x14ac:dyDescent="0.25">
      <c r="B105" s="270"/>
      <c r="C105" s="269"/>
      <c r="D105" s="276">
        <v>71405</v>
      </c>
      <c r="E105" s="277" t="s">
        <v>986</v>
      </c>
      <c r="G105" s="278">
        <v>80515</v>
      </c>
      <c r="H105" s="279" t="s">
        <v>1312</v>
      </c>
    </row>
    <row r="106" spans="2:8" x14ac:dyDescent="0.25">
      <c r="B106" s="270"/>
      <c r="C106" s="269"/>
      <c r="D106" s="276">
        <v>71406</v>
      </c>
      <c r="E106" s="277" t="s">
        <v>987</v>
      </c>
      <c r="G106" s="278">
        <v>80516</v>
      </c>
      <c r="H106" s="279" t="s">
        <v>1313</v>
      </c>
    </row>
    <row r="107" spans="2:8" x14ac:dyDescent="0.25">
      <c r="B107" s="270"/>
      <c r="C107" s="269"/>
      <c r="D107" s="276">
        <v>71407</v>
      </c>
      <c r="E107" s="277" t="s">
        <v>988</v>
      </c>
      <c r="G107" s="278">
        <v>80517</v>
      </c>
      <c r="H107" s="279" t="s">
        <v>1314</v>
      </c>
    </row>
    <row r="108" spans="2:8" x14ac:dyDescent="0.25">
      <c r="B108" s="270"/>
      <c r="C108" s="269"/>
      <c r="D108" s="276">
        <v>71408</v>
      </c>
      <c r="E108" s="277" t="s">
        <v>989</v>
      </c>
      <c r="G108" s="278">
        <v>80518</v>
      </c>
      <c r="H108" s="279" t="s">
        <v>1315</v>
      </c>
    </row>
    <row r="109" spans="2:8" x14ac:dyDescent="0.25">
      <c r="B109" s="270"/>
      <c r="C109" s="269"/>
      <c r="D109" s="276">
        <v>71409</v>
      </c>
      <c r="E109" s="277" t="s">
        <v>990</v>
      </c>
      <c r="G109" s="278">
        <v>80519</v>
      </c>
      <c r="H109" s="279" t="s">
        <v>1316</v>
      </c>
    </row>
    <row r="110" spans="2:8" x14ac:dyDescent="0.25">
      <c r="B110" s="270"/>
      <c r="C110" s="269"/>
      <c r="D110" s="276">
        <v>71410</v>
      </c>
      <c r="E110" s="277" t="s">
        <v>991</v>
      </c>
      <c r="G110" s="278">
        <v>80520</v>
      </c>
      <c r="H110" s="279" t="s">
        <v>1317</v>
      </c>
    </row>
    <row r="111" spans="2:8" x14ac:dyDescent="0.25">
      <c r="B111" s="270"/>
      <c r="C111" s="269"/>
      <c r="D111" s="276">
        <v>71411</v>
      </c>
      <c r="E111" s="277" t="s">
        <v>992</v>
      </c>
      <c r="G111" s="278">
        <v>80521</v>
      </c>
      <c r="H111" s="279" t="s">
        <v>1318</v>
      </c>
    </row>
    <row r="112" spans="2:8" x14ac:dyDescent="0.25">
      <c r="B112" s="270"/>
      <c r="C112" s="269"/>
      <c r="D112" s="276">
        <v>71412</v>
      </c>
      <c r="E112" s="277" t="s">
        <v>993</v>
      </c>
      <c r="G112" s="278">
        <v>80522</v>
      </c>
      <c r="H112" s="279" t="s">
        <v>1319</v>
      </c>
    </row>
    <row r="113" spans="2:8" x14ac:dyDescent="0.25">
      <c r="B113" s="270"/>
      <c r="C113" s="269"/>
      <c r="D113" s="276">
        <v>71413</v>
      </c>
      <c r="E113" s="277" t="s">
        <v>994</v>
      </c>
      <c r="G113" s="278">
        <v>80523</v>
      </c>
      <c r="H113" s="279" t="s">
        <v>1320</v>
      </c>
    </row>
    <row r="114" spans="2:8" x14ac:dyDescent="0.25">
      <c r="B114" s="270"/>
      <c r="C114" s="269"/>
      <c r="D114" s="276">
        <v>71501</v>
      </c>
      <c r="E114" s="277" t="s">
        <v>995</v>
      </c>
      <c r="G114" s="278">
        <v>80524</v>
      </c>
      <c r="H114" s="279" t="s">
        <v>1321</v>
      </c>
    </row>
    <row r="115" spans="2:8" x14ac:dyDescent="0.25">
      <c r="B115" s="270"/>
      <c r="C115" s="269"/>
      <c r="D115" s="276">
        <v>71502</v>
      </c>
      <c r="E115" s="277" t="s">
        <v>996</v>
      </c>
      <c r="G115" s="278">
        <v>80601</v>
      </c>
      <c r="H115" s="279" t="s">
        <v>1322</v>
      </c>
    </row>
    <row r="116" spans="2:8" x14ac:dyDescent="0.25">
      <c r="B116" s="270"/>
      <c r="C116" s="269"/>
      <c r="D116" s="276">
        <v>71503</v>
      </c>
      <c r="E116" s="277" t="s">
        <v>997</v>
      </c>
      <c r="G116" s="278">
        <v>80602</v>
      </c>
      <c r="H116" s="279" t="s">
        <v>1323</v>
      </c>
    </row>
    <row r="117" spans="2:8" x14ac:dyDescent="0.25">
      <c r="B117" s="270"/>
      <c r="C117" s="269"/>
      <c r="D117" s="276">
        <v>71504</v>
      </c>
      <c r="E117" s="277" t="s">
        <v>998</v>
      </c>
      <c r="G117" s="278">
        <v>80603</v>
      </c>
      <c r="H117" s="279" t="s">
        <v>1324</v>
      </c>
    </row>
    <row r="118" spans="2:8" x14ac:dyDescent="0.25">
      <c r="B118" s="270"/>
      <c r="C118" s="269"/>
      <c r="D118" s="276">
        <v>71505</v>
      </c>
      <c r="E118" s="277" t="s">
        <v>999</v>
      </c>
      <c r="G118" s="278">
        <v>80604</v>
      </c>
      <c r="H118" s="279" t="s">
        <v>1325</v>
      </c>
    </row>
    <row r="119" spans="2:8" x14ac:dyDescent="0.25">
      <c r="B119" s="270"/>
      <c r="C119" s="269"/>
      <c r="D119" s="276">
        <v>71506</v>
      </c>
      <c r="E119" s="277" t="s">
        <v>1000</v>
      </c>
      <c r="G119" s="278">
        <v>80605</v>
      </c>
      <c r="H119" s="279" t="s">
        <v>1326</v>
      </c>
    </row>
    <row r="120" spans="2:8" x14ac:dyDescent="0.25">
      <c r="B120" s="270"/>
      <c r="C120" s="269"/>
      <c r="D120" s="276">
        <v>71507</v>
      </c>
      <c r="E120" s="277" t="s">
        <v>1001</v>
      </c>
      <c r="G120" s="278">
        <v>80606</v>
      </c>
      <c r="H120" s="279" t="s">
        <v>1327</v>
      </c>
    </row>
    <row r="121" spans="2:8" x14ac:dyDescent="0.25">
      <c r="B121" s="270"/>
      <c r="C121" s="269"/>
      <c r="D121" s="276">
        <v>71508</v>
      </c>
      <c r="E121" s="277" t="s">
        <v>1002</v>
      </c>
      <c r="G121" s="278">
        <v>80607</v>
      </c>
      <c r="H121" s="279" t="s">
        <v>1328</v>
      </c>
    </row>
    <row r="122" spans="2:8" x14ac:dyDescent="0.25">
      <c r="B122" s="270"/>
      <c r="C122" s="269"/>
      <c r="D122" s="276">
        <v>71509</v>
      </c>
      <c r="E122" s="277" t="s">
        <v>1003</v>
      </c>
      <c r="G122" s="278">
        <v>80608</v>
      </c>
      <c r="H122" s="279" t="s">
        <v>1329</v>
      </c>
    </row>
    <row r="123" spans="2:8" x14ac:dyDescent="0.25">
      <c r="B123" s="270"/>
      <c r="C123" s="269"/>
      <c r="D123" s="276">
        <v>71510</v>
      </c>
      <c r="E123" s="277" t="s">
        <v>1004</v>
      </c>
      <c r="G123" s="278">
        <v>80609</v>
      </c>
      <c r="H123" s="279" t="s">
        <v>1330</v>
      </c>
    </row>
    <row r="124" spans="2:8" x14ac:dyDescent="0.25">
      <c r="B124" s="270"/>
      <c r="C124" s="269"/>
      <c r="D124" s="276">
        <v>71601</v>
      </c>
      <c r="E124" s="277" t="s">
        <v>1005</v>
      </c>
      <c r="G124" s="278">
        <v>80610</v>
      </c>
      <c r="H124" s="279" t="s">
        <v>1331</v>
      </c>
    </row>
    <row r="125" spans="2:8" x14ac:dyDescent="0.25">
      <c r="B125" s="270"/>
      <c r="C125" s="269"/>
      <c r="D125" s="276">
        <v>71602</v>
      </c>
      <c r="E125" s="277" t="s">
        <v>1006</v>
      </c>
      <c r="G125" s="278">
        <v>80611</v>
      </c>
      <c r="H125" s="279" t="s">
        <v>1332</v>
      </c>
    </row>
    <row r="126" spans="2:8" x14ac:dyDescent="0.25">
      <c r="B126" s="270"/>
      <c r="C126" s="269"/>
      <c r="D126" s="276">
        <v>71603</v>
      </c>
      <c r="E126" s="277" t="s">
        <v>1007</v>
      </c>
      <c r="G126" s="278">
        <v>80612</v>
      </c>
      <c r="H126" s="279" t="s">
        <v>1333</v>
      </c>
    </row>
    <row r="127" spans="2:8" x14ac:dyDescent="0.25">
      <c r="B127" s="270"/>
      <c r="C127" s="269"/>
      <c r="D127" s="276">
        <v>71604</v>
      </c>
      <c r="E127" s="277" t="s">
        <v>1008</v>
      </c>
      <c r="G127" s="278">
        <v>80613</v>
      </c>
      <c r="H127" s="279" t="s">
        <v>1334</v>
      </c>
    </row>
    <row r="128" spans="2:8" x14ac:dyDescent="0.25">
      <c r="B128" s="270"/>
      <c r="C128" s="269"/>
      <c r="D128" s="276">
        <v>71605</v>
      </c>
      <c r="E128" s="277" t="s">
        <v>1009</v>
      </c>
      <c r="G128" s="278">
        <v>80614</v>
      </c>
      <c r="H128" s="279" t="s">
        <v>1335</v>
      </c>
    </row>
    <row r="129" spans="2:8" x14ac:dyDescent="0.25">
      <c r="B129" s="270"/>
      <c r="C129" s="269"/>
      <c r="D129" s="276">
        <v>71701</v>
      </c>
      <c r="E129" s="277" t="s">
        <v>1010</v>
      </c>
      <c r="G129" s="278">
        <v>80615</v>
      </c>
      <c r="H129" s="279" t="s">
        <v>1336</v>
      </c>
    </row>
    <row r="130" spans="2:8" x14ac:dyDescent="0.25">
      <c r="B130" s="270"/>
      <c r="C130" s="269"/>
      <c r="D130" s="276">
        <v>71702</v>
      </c>
      <c r="E130" s="277" t="s">
        <v>1011</v>
      </c>
      <c r="G130" s="278">
        <v>80616</v>
      </c>
      <c r="H130" s="279" t="s">
        <v>1337</v>
      </c>
    </row>
    <row r="131" spans="2:8" x14ac:dyDescent="0.25">
      <c r="B131" s="270"/>
      <c r="C131" s="269"/>
      <c r="D131" s="276">
        <v>71703</v>
      </c>
      <c r="E131" s="277" t="s">
        <v>1012</v>
      </c>
      <c r="G131" s="278">
        <v>80701</v>
      </c>
      <c r="H131" s="279" t="s">
        <v>1338</v>
      </c>
    </row>
    <row r="132" spans="2:8" x14ac:dyDescent="0.25">
      <c r="B132" s="270"/>
      <c r="C132" s="269"/>
      <c r="D132" s="276">
        <v>71704</v>
      </c>
      <c r="E132" s="277" t="s">
        <v>1013</v>
      </c>
      <c r="G132" s="278">
        <v>80702</v>
      </c>
      <c r="H132" s="279" t="s">
        <v>1339</v>
      </c>
    </row>
    <row r="133" spans="2:8" x14ac:dyDescent="0.25">
      <c r="B133" s="270"/>
      <c r="C133" s="269"/>
      <c r="D133" s="276">
        <v>71705</v>
      </c>
      <c r="E133" s="277" t="s">
        <v>1014</v>
      </c>
      <c r="G133" s="278">
        <v>80703</v>
      </c>
      <c r="H133" s="279" t="s">
        <v>1340</v>
      </c>
    </row>
    <row r="134" spans="2:8" x14ac:dyDescent="0.25">
      <c r="B134" s="270"/>
      <c r="C134" s="269"/>
      <c r="D134" s="276">
        <v>71801</v>
      </c>
      <c r="E134" s="277" t="s">
        <v>1015</v>
      </c>
      <c r="G134" s="278">
        <v>80704</v>
      </c>
      <c r="H134" s="279" t="s">
        <v>1341</v>
      </c>
    </row>
    <row r="135" spans="2:8" x14ac:dyDescent="0.25">
      <c r="B135" s="270"/>
      <c r="C135" s="269"/>
      <c r="D135" s="276">
        <v>71802</v>
      </c>
      <c r="E135" s="277" t="s">
        <v>1016</v>
      </c>
      <c r="G135" s="278">
        <v>80705</v>
      </c>
      <c r="H135" s="279" t="s">
        <v>1342</v>
      </c>
    </row>
    <row r="136" spans="2:8" x14ac:dyDescent="0.25">
      <c r="B136" s="270"/>
      <c r="C136" s="269"/>
      <c r="D136" s="276">
        <v>71803</v>
      </c>
      <c r="E136" s="277" t="s">
        <v>1017</v>
      </c>
      <c r="G136" s="278">
        <v>80706</v>
      </c>
      <c r="H136" s="279" t="s">
        <v>1343</v>
      </c>
    </row>
    <row r="137" spans="2:8" x14ac:dyDescent="0.25">
      <c r="B137" s="270"/>
      <c r="C137" s="269"/>
      <c r="D137" s="276">
        <v>71804</v>
      </c>
      <c r="E137" s="277" t="s">
        <v>1018</v>
      </c>
      <c r="G137" s="278">
        <v>80707</v>
      </c>
      <c r="H137" s="279" t="s">
        <v>1344</v>
      </c>
    </row>
    <row r="138" spans="2:8" x14ac:dyDescent="0.25">
      <c r="B138" s="270"/>
      <c r="C138" s="269"/>
      <c r="D138" s="276">
        <v>71805</v>
      </c>
      <c r="E138" s="277" t="s">
        <v>1019</v>
      </c>
      <c r="G138" s="278">
        <v>80708</v>
      </c>
      <c r="H138" s="279" t="s">
        <v>1345</v>
      </c>
    </row>
    <row r="139" spans="2:8" x14ac:dyDescent="0.25">
      <c r="B139" s="270"/>
      <c r="C139" s="269"/>
      <c r="D139" s="276">
        <v>71806</v>
      </c>
      <c r="E139" s="277" t="s">
        <v>1020</v>
      </c>
      <c r="G139" s="278">
        <v>80709</v>
      </c>
      <c r="H139" s="279" t="s">
        <v>1346</v>
      </c>
    </row>
    <row r="140" spans="2:8" x14ac:dyDescent="0.25">
      <c r="B140" s="270"/>
      <c r="C140" s="269"/>
      <c r="D140" s="276">
        <v>71807</v>
      </c>
      <c r="E140" s="277" t="s">
        <v>1021</v>
      </c>
      <c r="G140" s="278">
        <v>80710</v>
      </c>
      <c r="H140" s="279" t="s">
        <v>1347</v>
      </c>
    </row>
    <row r="141" spans="2:8" x14ac:dyDescent="0.25">
      <c r="B141" s="270"/>
      <c r="C141" s="269"/>
      <c r="D141" s="276">
        <v>71808</v>
      </c>
      <c r="E141" s="277" t="s">
        <v>1022</v>
      </c>
      <c r="G141" s="278">
        <v>80711</v>
      </c>
      <c r="H141" s="279" t="s">
        <v>1348</v>
      </c>
    </row>
    <row r="142" spans="2:8" x14ac:dyDescent="0.25">
      <c r="B142" s="270"/>
      <c r="C142" s="269"/>
      <c r="D142" s="276">
        <v>71809</v>
      </c>
      <c r="E142" s="277" t="s">
        <v>1023</v>
      </c>
      <c r="G142" s="278">
        <v>80712</v>
      </c>
      <c r="H142" s="279" t="s">
        <v>1349</v>
      </c>
    </row>
    <row r="143" spans="2:8" x14ac:dyDescent="0.25">
      <c r="B143" s="270"/>
      <c r="C143" s="269"/>
      <c r="D143" s="276">
        <v>71901</v>
      </c>
      <c r="E143" s="277" t="s">
        <v>1024</v>
      </c>
      <c r="G143" s="278">
        <v>80713</v>
      </c>
      <c r="H143" s="279" t="s">
        <v>1350</v>
      </c>
    </row>
    <row r="144" spans="2:8" x14ac:dyDescent="0.25">
      <c r="B144" s="270"/>
      <c r="C144" s="269"/>
      <c r="D144" s="276">
        <v>71902</v>
      </c>
      <c r="E144" s="277" t="s">
        <v>1025</v>
      </c>
      <c r="G144" s="278">
        <v>80714</v>
      </c>
      <c r="H144" s="279" t="s">
        <v>1351</v>
      </c>
    </row>
    <row r="145" spans="2:8" x14ac:dyDescent="0.25">
      <c r="B145" s="270"/>
      <c r="C145" s="269"/>
      <c r="D145" s="276">
        <v>71903</v>
      </c>
      <c r="E145" s="277" t="s">
        <v>1026</v>
      </c>
      <c r="G145" s="278">
        <v>80715</v>
      </c>
      <c r="H145" s="279" t="s">
        <v>1352</v>
      </c>
    </row>
    <row r="146" spans="2:8" x14ac:dyDescent="0.25">
      <c r="B146" s="270"/>
      <c r="C146" s="269"/>
      <c r="D146" s="276">
        <v>71904</v>
      </c>
      <c r="E146" s="277" t="s">
        <v>1027</v>
      </c>
      <c r="G146" s="278">
        <v>80716</v>
      </c>
      <c r="H146" s="279" t="s">
        <v>1353</v>
      </c>
    </row>
    <row r="147" spans="2:8" x14ac:dyDescent="0.25">
      <c r="B147" s="270"/>
      <c r="C147" s="269"/>
      <c r="D147" s="276">
        <v>72101</v>
      </c>
      <c r="E147" s="277" t="s">
        <v>1028</v>
      </c>
      <c r="G147" s="278">
        <v>80717</v>
      </c>
      <c r="H147" s="279" t="s">
        <v>1354</v>
      </c>
    </row>
    <row r="148" spans="2:8" x14ac:dyDescent="0.25">
      <c r="B148" s="270"/>
      <c r="C148" s="269"/>
      <c r="D148" s="276">
        <v>72102</v>
      </c>
      <c r="E148" s="277" t="s">
        <v>1029</v>
      </c>
      <c r="G148" s="278">
        <v>80718</v>
      </c>
      <c r="H148" s="279" t="s">
        <v>1355</v>
      </c>
    </row>
    <row r="149" spans="2:8" x14ac:dyDescent="0.25">
      <c r="B149" s="270"/>
      <c r="C149" s="269"/>
      <c r="D149" s="276">
        <v>72103</v>
      </c>
      <c r="E149" s="277" t="s">
        <v>1030</v>
      </c>
      <c r="G149" s="278">
        <v>80719</v>
      </c>
      <c r="H149" s="279" t="s">
        <v>1356</v>
      </c>
    </row>
    <row r="150" spans="2:8" x14ac:dyDescent="0.25">
      <c r="B150" s="270"/>
      <c r="C150" s="269"/>
      <c r="D150" s="276">
        <v>72104</v>
      </c>
      <c r="E150" s="277" t="s">
        <v>1031</v>
      </c>
      <c r="G150" s="278">
        <v>80720</v>
      </c>
      <c r="H150" s="279" t="s">
        <v>1357</v>
      </c>
    </row>
    <row r="151" spans="2:8" x14ac:dyDescent="0.25">
      <c r="B151" s="270"/>
      <c r="C151" s="269"/>
      <c r="D151" s="276">
        <v>72105</v>
      </c>
      <c r="E151" s="277" t="s">
        <v>1032</v>
      </c>
      <c r="G151" s="278">
        <v>80721</v>
      </c>
      <c r="H151" s="279" t="s">
        <v>1358</v>
      </c>
    </row>
    <row r="152" spans="2:8" x14ac:dyDescent="0.25">
      <c r="B152" s="270"/>
      <c r="C152" s="269"/>
      <c r="D152" s="276">
        <v>72201</v>
      </c>
      <c r="E152" s="277" t="s">
        <v>1033</v>
      </c>
      <c r="G152" s="278">
        <v>80722</v>
      </c>
      <c r="H152" s="279" t="s">
        <v>1359</v>
      </c>
    </row>
    <row r="153" spans="2:8" x14ac:dyDescent="0.25">
      <c r="B153" s="270"/>
      <c r="C153" s="269"/>
      <c r="D153" s="276">
        <v>72202</v>
      </c>
      <c r="E153" s="277" t="s">
        <v>1034</v>
      </c>
      <c r="G153" s="278">
        <v>80723</v>
      </c>
      <c r="H153" s="279" t="s">
        <v>1360</v>
      </c>
    </row>
    <row r="154" spans="2:8" x14ac:dyDescent="0.25">
      <c r="B154" s="270"/>
      <c r="C154" s="269"/>
      <c r="D154" s="276">
        <v>72203</v>
      </c>
      <c r="E154" s="277" t="s">
        <v>1035</v>
      </c>
      <c r="G154" s="278">
        <v>80724</v>
      </c>
      <c r="H154" s="279" t="s">
        <v>1361</v>
      </c>
    </row>
    <row r="155" spans="2:8" x14ac:dyDescent="0.25">
      <c r="B155" s="270"/>
      <c r="C155" s="269"/>
      <c r="D155" s="276">
        <v>72204</v>
      </c>
      <c r="E155" s="277" t="s">
        <v>1036</v>
      </c>
      <c r="G155" s="278">
        <v>80801</v>
      </c>
      <c r="H155" s="279" t="s">
        <v>1362</v>
      </c>
    </row>
    <row r="156" spans="2:8" x14ac:dyDescent="0.25">
      <c r="B156" s="270"/>
      <c r="C156" s="269"/>
      <c r="D156" s="276">
        <v>72205</v>
      </c>
      <c r="E156" s="277" t="s">
        <v>1037</v>
      </c>
      <c r="G156" s="278">
        <v>80802</v>
      </c>
      <c r="H156" s="279" t="s">
        <v>1363</v>
      </c>
    </row>
    <row r="157" spans="2:8" x14ac:dyDescent="0.25">
      <c r="B157" s="270"/>
      <c r="C157" s="269"/>
      <c r="D157" s="276">
        <v>72206</v>
      </c>
      <c r="E157" s="277" t="s">
        <v>1038</v>
      </c>
      <c r="G157" s="278">
        <v>80803</v>
      </c>
      <c r="H157" s="279" t="s">
        <v>1364</v>
      </c>
    </row>
    <row r="158" spans="2:8" x14ac:dyDescent="0.25">
      <c r="B158" s="270"/>
      <c r="C158" s="269"/>
      <c r="D158" s="276">
        <v>72207</v>
      </c>
      <c r="E158" s="277" t="s">
        <v>1039</v>
      </c>
      <c r="G158" s="278">
        <v>80804</v>
      </c>
      <c r="H158" s="279" t="s">
        <v>1365</v>
      </c>
    </row>
    <row r="159" spans="2:8" x14ac:dyDescent="0.25">
      <c r="B159" s="270"/>
      <c r="C159" s="269"/>
      <c r="D159" s="276">
        <v>72208</v>
      </c>
      <c r="E159" s="277" t="s">
        <v>1040</v>
      </c>
      <c r="G159" s="278">
        <v>80805</v>
      </c>
      <c r="H159" s="279" t="s">
        <v>1366</v>
      </c>
    </row>
    <row r="160" spans="2:8" x14ac:dyDescent="0.25">
      <c r="B160" s="270"/>
      <c r="C160" s="269"/>
      <c r="D160" s="276">
        <v>72209</v>
      </c>
      <c r="E160" s="277" t="s">
        <v>1041</v>
      </c>
      <c r="G160" s="278">
        <v>80806</v>
      </c>
      <c r="H160" s="279" t="s">
        <v>1367</v>
      </c>
    </row>
    <row r="161" spans="2:8" ht="12.75" customHeight="1" x14ac:dyDescent="0.25">
      <c r="B161" s="270"/>
      <c r="C161" s="269"/>
      <c r="D161" s="276">
        <v>72210</v>
      </c>
      <c r="E161" s="277" t="s">
        <v>1042</v>
      </c>
      <c r="G161" s="278">
        <v>80807</v>
      </c>
      <c r="H161" s="279" t="s">
        <v>1368</v>
      </c>
    </row>
    <row r="162" spans="2:8" x14ac:dyDescent="0.25">
      <c r="B162" s="270"/>
      <c r="C162" s="269"/>
      <c r="D162" s="276">
        <v>72211</v>
      </c>
      <c r="E162" s="277" t="s">
        <v>1043</v>
      </c>
      <c r="G162" s="278">
        <v>80808</v>
      </c>
      <c r="H162" s="279" t="s">
        <v>1369</v>
      </c>
    </row>
    <row r="163" spans="2:8" x14ac:dyDescent="0.25">
      <c r="B163" s="270"/>
      <c r="C163" s="269"/>
      <c r="D163" s="276">
        <v>72212</v>
      </c>
      <c r="E163" s="277" t="s">
        <v>1044</v>
      </c>
      <c r="G163" s="278">
        <v>80809</v>
      </c>
      <c r="H163" s="279" t="s">
        <v>1370</v>
      </c>
    </row>
    <row r="164" spans="2:8" x14ac:dyDescent="0.25">
      <c r="B164" s="270"/>
      <c r="C164" s="269"/>
      <c r="D164" s="276">
        <v>72301</v>
      </c>
      <c r="E164" s="277" t="s">
        <v>1045</v>
      </c>
      <c r="G164" s="278">
        <v>80810</v>
      </c>
      <c r="H164" s="279" t="s">
        <v>1371</v>
      </c>
    </row>
    <row r="165" spans="2:8" x14ac:dyDescent="0.25">
      <c r="B165" s="270"/>
      <c r="C165" s="269"/>
      <c r="D165" s="276">
        <v>72302</v>
      </c>
      <c r="E165" s="277" t="s">
        <v>1046</v>
      </c>
      <c r="G165" s="278">
        <v>80811</v>
      </c>
      <c r="H165" s="279" t="s">
        <v>1372</v>
      </c>
    </row>
    <row r="166" spans="2:8" x14ac:dyDescent="0.25">
      <c r="B166" s="270"/>
      <c r="G166" s="278">
        <v>80812</v>
      </c>
      <c r="H166" s="279" t="s">
        <v>1373</v>
      </c>
    </row>
    <row r="167" spans="2:8" x14ac:dyDescent="0.25">
      <c r="B167" s="270"/>
      <c r="G167" s="278">
        <v>80813</v>
      </c>
      <c r="H167" s="279" t="s">
        <v>1374</v>
      </c>
    </row>
    <row r="168" spans="2:8" x14ac:dyDescent="0.25">
      <c r="B168" s="270"/>
      <c r="G168" s="278">
        <v>80814</v>
      </c>
      <c r="H168" s="279" t="s">
        <v>1375</v>
      </c>
    </row>
    <row r="169" spans="2:8" x14ac:dyDescent="0.25">
      <c r="B169" s="270"/>
      <c r="G169" s="278">
        <v>80815</v>
      </c>
      <c r="H169" s="279" t="s">
        <v>1376</v>
      </c>
    </row>
    <row r="170" spans="2:8" x14ac:dyDescent="0.25">
      <c r="B170" s="270"/>
      <c r="G170" s="278">
        <v>80816</v>
      </c>
      <c r="H170" s="279" t="s">
        <v>1377</v>
      </c>
    </row>
    <row r="171" spans="2:8" x14ac:dyDescent="0.25">
      <c r="B171" s="270"/>
      <c r="G171" s="278">
        <v>80817</v>
      </c>
      <c r="H171" s="279" t="s">
        <v>1353</v>
      </c>
    </row>
    <row r="172" spans="2:8" x14ac:dyDescent="0.25">
      <c r="B172" s="270"/>
      <c r="G172" s="278">
        <v>80818</v>
      </c>
      <c r="H172" s="279" t="s">
        <v>1378</v>
      </c>
    </row>
    <row r="173" spans="2:8" x14ac:dyDescent="0.25">
      <c r="B173" s="270"/>
      <c r="G173" s="278">
        <v>80819</v>
      </c>
      <c r="H173" s="279" t="s">
        <v>1379</v>
      </c>
    </row>
    <row r="174" spans="2:8" x14ac:dyDescent="0.25">
      <c r="B174" s="270"/>
      <c r="G174" s="278">
        <v>80820</v>
      </c>
      <c r="H174" s="279" t="s">
        <v>1380</v>
      </c>
    </row>
    <row r="175" spans="2:8" x14ac:dyDescent="0.25">
      <c r="B175" s="270"/>
      <c r="G175" s="278">
        <v>80821</v>
      </c>
      <c r="H175" s="279" t="s">
        <v>1381</v>
      </c>
    </row>
    <row r="176" spans="2:8" x14ac:dyDescent="0.25">
      <c r="B176" s="270"/>
      <c r="G176" s="278">
        <v>80822</v>
      </c>
      <c r="H176" s="279" t="s">
        <v>1382</v>
      </c>
    </row>
    <row r="177" spans="2:8" x14ac:dyDescent="0.25">
      <c r="B177" s="270"/>
      <c r="G177" s="278">
        <v>80823</v>
      </c>
      <c r="H177" s="279" t="s">
        <v>1383</v>
      </c>
    </row>
    <row r="178" spans="2:8" x14ac:dyDescent="0.25">
      <c r="B178" s="270"/>
      <c r="G178" s="278">
        <v>80824</v>
      </c>
      <c r="H178" s="279" t="s">
        <v>1384</v>
      </c>
    </row>
    <row r="179" spans="2:8" x14ac:dyDescent="0.25">
      <c r="B179" s="270"/>
      <c r="G179" s="278">
        <v>80825</v>
      </c>
      <c r="H179" s="279" t="s">
        <v>1385</v>
      </c>
    </row>
    <row r="180" spans="2:8" x14ac:dyDescent="0.25">
      <c r="B180" s="270"/>
      <c r="G180" s="278">
        <v>80826</v>
      </c>
      <c r="H180" s="279" t="s">
        <v>1386</v>
      </c>
    </row>
    <row r="181" spans="2:8" x14ac:dyDescent="0.25">
      <c r="B181" s="270"/>
      <c r="G181" s="278">
        <v>80827</v>
      </c>
      <c r="H181" s="279" t="s">
        <v>1387</v>
      </c>
    </row>
    <row r="182" spans="2:8" x14ac:dyDescent="0.25">
      <c r="B182" s="270"/>
      <c r="G182" s="278">
        <v>80828</v>
      </c>
      <c r="H182" s="279" t="s">
        <v>1388</v>
      </c>
    </row>
    <row r="183" spans="2:8" x14ac:dyDescent="0.25">
      <c r="B183" s="270"/>
      <c r="G183" s="278">
        <v>80829</v>
      </c>
      <c r="H183" s="279" t="s">
        <v>1389</v>
      </c>
    </row>
    <row r="184" spans="2:8" x14ac:dyDescent="0.25">
      <c r="B184" s="270"/>
      <c r="G184" s="278">
        <v>80830</v>
      </c>
      <c r="H184" s="279" t="s">
        <v>1390</v>
      </c>
    </row>
    <row r="185" spans="2:8" x14ac:dyDescent="0.25">
      <c r="B185" s="270"/>
      <c r="G185" s="278">
        <v>80831</v>
      </c>
      <c r="H185" s="279" t="s">
        <v>1391</v>
      </c>
    </row>
    <row r="186" spans="2:8" x14ac:dyDescent="0.25">
      <c r="B186" s="270"/>
      <c r="G186" s="278">
        <v>80832</v>
      </c>
      <c r="H186" s="279" t="s">
        <v>1392</v>
      </c>
    </row>
    <row r="187" spans="2:8" x14ac:dyDescent="0.25">
      <c r="B187" s="270"/>
      <c r="G187" s="278">
        <v>80833</v>
      </c>
      <c r="H187" s="279" t="s">
        <v>1393</v>
      </c>
    </row>
    <row r="188" spans="2:8" x14ac:dyDescent="0.25">
      <c r="B188" s="270"/>
      <c r="G188" s="278">
        <v>80834</v>
      </c>
      <c r="H188" s="279" t="s">
        <v>1394</v>
      </c>
    </row>
    <row r="189" spans="2:8" x14ac:dyDescent="0.25">
      <c r="B189" s="270"/>
      <c r="G189" s="278">
        <v>80835</v>
      </c>
      <c r="H189" s="279" t="s">
        <v>1395</v>
      </c>
    </row>
    <row r="190" spans="2:8" x14ac:dyDescent="0.25">
      <c r="B190" s="270"/>
      <c r="G190" s="278">
        <v>80836</v>
      </c>
      <c r="H190" s="279" t="s">
        <v>1396</v>
      </c>
    </row>
    <row r="191" spans="2:8" x14ac:dyDescent="0.25">
      <c r="B191" s="270"/>
      <c r="G191" s="278">
        <v>80837</v>
      </c>
      <c r="H191" s="279" t="s">
        <v>1397</v>
      </c>
    </row>
    <row r="192" spans="2:8" x14ac:dyDescent="0.25">
      <c r="B192" s="270"/>
      <c r="G192" s="278">
        <v>80838</v>
      </c>
      <c r="H192" s="279" t="s">
        <v>1398</v>
      </c>
    </row>
    <row r="193" spans="2:8" x14ac:dyDescent="0.25">
      <c r="B193" s="270"/>
      <c r="G193" s="278">
        <v>80901</v>
      </c>
      <c r="H193" s="279" t="s">
        <v>1399</v>
      </c>
    </row>
    <row r="194" spans="2:8" x14ac:dyDescent="0.25">
      <c r="B194" s="270"/>
      <c r="G194" s="278">
        <v>80902</v>
      </c>
      <c r="H194" s="279" t="s">
        <v>1400</v>
      </c>
    </row>
    <row r="195" spans="2:8" x14ac:dyDescent="0.25">
      <c r="B195" s="270"/>
      <c r="G195" s="278">
        <v>80903</v>
      </c>
      <c r="H195" s="279" t="s">
        <v>1401</v>
      </c>
    </row>
    <row r="196" spans="2:8" x14ac:dyDescent="0.25">
      <c r="B196" s="270"/>
      <c r="G196" s="278">
        <v>80904</v>
      </c>
      <c r="H196" s="279" t="s">
        <v>1402</v>
      </c>
    </row>
    <row r="197" spans="2:8" x14ac:dyDescent="0.25">
      <c r="B197" s="270"/>
      <c r="G197" s="278">
        <v>80905</v>
      </c>
      <c r="H197" s="279" t="s">
        <v>1403</v>
      </c>
    </row>
    <row r="198" spans="2:8" x14ac:dyDescent="0.25">
      <c r="B198" s="270"/>
      <c r="G198" s="278">
        <v>80906</v>
      </c>
      <c r="H198" s="279" t="s">
        <v>1404</v>
      </c>
    </row>
    <row r="199" spans="2:8" x14ac:dyDescent="0.25">
      <c r="B199" s="270"/>
      <c r="G199" s="278">
        <v>80907</v>
      </c>
      <c r="H199" s="279" t="s">
        <v>1405</v>
      </c>
    </row>
    <row r="200" spans="2:8" x14ac:dyDescent="0.25">
      <c r="B200" s="270"/>
      <c r="G200" s="278">
        <v>80908</v>
      </c>
      <c r="H200" s="279" t="s">
        <v>1406</v>
      </c>
    </row>
    <row r="201" spans="2:8" x14ac:dyDescent="0.25">
      <c r="B201" s="270"/>
      <c r="G201" s="278">
        <v>80909</v>
      </c>
      <c r="H201" s="279" t="s">
        <v>1407</v>
      </c>
    </row>
    <row r="202" spans="2:8" x14ac:dyDescent="0.25">
      <c r="B202" s="270"/>
      <c r="G202" s="278">
        <v>80910</v>
      </c>
      <c r="H202" s="279" t="s">
        <v>1408</v>
      </c>
    </row>
    <row r="203" spans="2:8" x14ac:dyDescent="0.25">
      <c r="B203" s="270"/>
      <c r="G203" s="278">
        <v>80911</v>
      </c>
      <c r="H203" s="279" t="s">
        <v>1409</v>
      </c>
    </row>
    <row r="204" spans="2:8" x14ac:dyDescent="0.25">
      <c r="B204" s="270"/>
      <c r="G204" s="278">
        <v>80912</v>
      </c>
      <c r="H204" s="279" t="s">
        <v>1410</v>
      </c>
    </row>
    <row r="205" spans="2:8" x14ac:dyDescent="0.25">
      <c r="B205" s="270"/>
      <c r="G205" s="278">
        <v>80913</v>
      </c>
      <c r="H205" s="279" t="s">
        <v>1411</v>
      </c>
    </row>
    <row r="206" spans="2:8" x14ac:dyDescent="0.25">
      <c r="B206" s="270"/>
      <c r="G206" s="278">
        <v>80914</v>
      </c>
      <c r="H206" s="279" t="s">
        <v>1412</v>
      </c>
    </row>
    <row r="207" spans="2:8" x14ac:dyDescent="0.25">
      <c r="B207" s="270"/>
      <c r="G207" s="278">
        <v>80915</v>
      </c>
      <c r="H207" s="279" t="s">
        <v>1413</v>
      </c>
    </row>
    <row r="208" spans="2:8" x14ac:dyDescent="0.25">
      <c r="B208" s="270"/>
      <c r="G208" s="278">
        <v>80916</v>
      </c>
      <c r="H208" s="279" t="s">
        <v>1414</v>
      </c>
    </row>
    <row r="209" spans="2:8" x14ac:dyDescent="0.25">
      <c r="B209" s="270"/>
      <c r="G209" s="278">
        <v>80917</v>
      </c>
      <c r="H209" s="279" t="s">
        <v>1415</v>
      </c>
    </row>
    <row r="210" spans="2:8" x14ac:dyDescent="0.25">
      <c r="B210" s="270"/>
      <c r="G210" s="278">
        <v>80918</v>
      </c>
      <c r="H210" s="279" t="s">
        <v>1416</v>
      </c>
    </row>
    <row r="211" spans="2:8" x14ac:dyDescent="0.25">
      <c r="B211" s="270"/>
      <c r="G211" s="278">
        <v>80919</v>
      </c>
      <c r="H211" s="279" t="s">
        <v>1417</v>
      </c>
    </row>
    <row r="212" spans="2:8" x14ac:dyDescent="0.25">
      <c r="B212" s="270"/>
      <c r="G212" s="278">
        <v>80920</v>
      </c>
      <c r="H212" s="279" t="s">
        <v>1418</v>
      </c>
    </row>
    <row r="213" spans="2:8" ht="25" x14ac:dyDescent="0.25">
      <c r="B213" s="270"/>
      <c r="G213" s="278">
        <v>80921</v>
      </c>
      <c r="H213" s="279" t="s">
        <v>1419</v>
      </c>
    </row>
    <row r="214" spans="2:8" x14ac:dyDescent="0.25">
      <c r="B214" s="270"/>
      <c r="G214" s="278">
        <v>81101</v>
      </c>
      <c r="H214" s="279" t="s">
        <v>1420</v>
      </c>
    </row>
    <row r="215" spans="2:8" x14ac:dyDescent="0.25">
      <c r="B215" s="270"/>
      <c r="G215" s="278">
        <v>81102</v>
      </c>
      <c r="H215" s="279" t="s">
        <v>1421</v>
      </c>
    </row>
    <row r="216" spans="2:8" x14ac:dyDescent="0.25">
      <c r="B216" s="270"/>
      <c r="G216" s="278">
        <v>81103</v>
      </c>
      <c r="H216" s="279" t="s">
        <v>1422</v>
      </c>
    </row>
    <row r="217" spans="2:8" x14ac:dyDescent="0.25">
      <c r="B217" s="270"/>
      <c r="G217" s="278">
        <v>81104</v>
      </c>
      <c r="H217" s="279" t="s">
        <v>1423</v>
      </c>
    </row>
    <row r="218" spans="2:8" x14ac:dyDescent="0.25">
      <c r="B218" s="270"/>
      <c r="G218" s="278">
        <v>81201</v>
      </c>
      <c r="H218" s="279" t="s">
        <v>1424</v>
      </c>
    </row>
    <row r="219" spans="2:8" x14ac:dyDescent="0.25">
      <c r="B219" s="270"/>
      <c r="G219" s="278">
        <v>81202</v>
      </c>
      <c r="H219" s="279" t="s">
        <v>1425</v>
      </c>
    </row>
    <row r="220" spans="2:8" x14ac:dyDescent="0.25">
      <c r="B220" s="270"/>
      <c r="G220" s="278">
        <v>81301</v>
      </c>
      <c r="H220" s="279" t="s">
        <v>1426</v>
      </c>
    </row>
    <row r="221" spans="2:8" x14ac:dyDescent="0.25">
      <c r="B221" s="270"/>
      <c r="G221" s="278">
        <v>81302</v>
      </c>
      <c r="H221" s="279" t="s">
        <v>1427</v>
      </c>
    </row>
    <row r="222" spans="2:8" x14ac:dyDescent="0.25">
      <c r="B222" s="270"/>
      <c r="G222" s="278">
        <v>81303</v>
      </c>
      <c r="H222" s="279" t="s">
        <v>1428</v>
      </c>
    </row>
    <row r="223" spans="2:8" x14ac:dyDescent="0.25">
      <c r="B223" s="270"/>
      <c r="G223" s="278">
        <v>81304</v>
      </c>
      <c r="H223" s="279" t="s">
        <v>1429</v>
      </c>
    </row>
    <row r="224" spans="2:8" x14ac:dyDescent="0.25">
      <c r="B224" s="270"/>
      <c r="G224" s="278">
        <v>81305</v>
      </c>
      <c r="H224" s="279" t="s">
        <v>1430</v>
      </c>
    </row>
    <row r="225" spans="2:8" x14ac:dyDescent="0.25">
      <c r="B225" s="270"/>
      <c r="G225" s="278">
        <v>81306</v>
      </c>
      <c r="H225" s="279" t="s">
        <v>1431</v>
      </c>
    </row>
    <row r="226" spans="2:8" x14ac:dyDescent="0.25">
      <c r="B226" s="270"/>
      <c r="G226" s="278">
        <v>81307</v>
      </c>
      <c r="H226" s="279" t="s">
        <v>1432</v>
      </c>
    </row>
    <row r="227" spans="2:8" x14ac:dyDescent="0.25">
      <c r="B227" s="270"/>
      <c r="G227" s="278">
        <v>81308</v>
      </c>
      <c r="H227" s="279" t="s">
        <v>1433</v>
      </c>
    </row>
    <row r="228" spans="2:8" x14ac:dyDescent="0.25">
      <c r="B228" s="270"/>
      <c r="G228" s="278">
        <v>81309</v>
      </c>
      <c r="H228" s="279" t="s">
        <v>1434</v>
      </c>
    </row>
    <row r="229" spans="2:8" x14ac:dyDescent="0.25">
      <c r="B229" s="270"/>
      <c r="G229" s="278">
        <v>81310</v>
      </c>
      <c r="H229" s="279" t="s">
        <v>1435</v>
      </c>
    </row>
    <row r="230" spans="2:8" x14ac:dyDescent="0.25">
      <c r="B230" s="270"/>
      <c r="G230" s="278">
        <v>81401</v>
      </c>
      <c r="H230" s="279" t="s">
        <v>1436</v>
      </c>
    </row>
    <row r="231" spans="2:8" x14ac:dyDescent="0.25">
      <c r="B231" s="270"/>
      <c r="G231" s="278">
        <v>81402</v>
      </c>
      <c r="H231" s="279" t="s">
        <v>1437</v>
      </c>
    </row>
    <row r="232" spans="2:8" x14ac:dyDescent="0.25">
      <c r="B232" s="270"/>
      <c r="G232" s="278">
        <v>81403</v>
      </c>
      <c r="H232" s="279" t="s">
        <v>1438</v>
      </c>
    </row>
    <row r="233" spans="2:8" x14ac:dyDescent="0.25">
      <c r="B233" s="270"/>
      <c r="G233" s="278">
        <v>81404</v>
      </c>
      <c r="H233" s="279" t="s">
        <v>1439</v>
      </c>
    </row>
    <row r="234" spans="2:8" x14ac:dyDescent="0.25">
      <c r="B234" s="270"/>
      <c r="G234" s="278">
        <v>81405</v>
      </c>
      <c r="H234" s="279" t="s">
        <v>1440</v>
      </c>
    </row>
    <row r="235" spans="2:8" x14ac:dyDescent="0.25">
      <c r="B235" s="270"/>
      <c r="G235" s="278">
        <v>81406</v>
      </c>
      <c r="H235" s="279" t="s">
        <v>1441</v>
      </c>
    </row>
    <row r="236" spans="2:8" x14ac:dyDescent="0.25">
      <c r="B236" s="270"/>
      <c r="G236" s="278">
        <v>81407</v>
      </c>
      <c r="H236" s="279" t="s">
        <v>1442</v>
      </c>
    </row>
    <row r="237" spans="2:8" x14ac:dyDescent="0.25">
      <c r="B237" s="270"/>
      <c r="G237" s="278">
        <v>81408</v>
      </c>
      <c r="H237" s="279" t="s">
        <v>1443</v>
      </c>
    </row>
    <row r="238" spans="2:8" x14ac:dyDescent="0.25">
      <c r="B238" s="270"/>
      <c r="G238" s="278">
        <v>81409</v>
      </c>
      <c r="H238" s="279" t="s">
        <v>1444</v>
      </c>
    </row>
    <row r="239" spans="2:8" x14ac:dyDescent="0.25">
      <c r="B239" s="270"/>
      <c r="G239" s="278">
        <v>81410</v>
      </c>
      <c r="H239" s="279" t="s">
        <v>1445</v>
      </c>
    </row>
    <row r="240" spans="2:8" x14ac:dyDescent="0.25">
      <c r="B240" s="270"/>
      <c r="G240" s="278">
        <v>81411</v>
      </c>
      <c r="H240" s="279" t="s">
        <v>1446</v>
      </c>
    </row>
    <row r="241" spans="2:8" x14ac:dyDescent="0.25">
      <c r="B241" s="270"/>
      <c r="G241" s="278">
        <v>81412</v>
      </c>
      <c r="H241" s="279" t="s">
        <v>1447</v>
      </c>
    </row>
    <row r="242" spans="2:8" x14ac:dyDescent="0.25">
      <c r="B242" s="270"/>
      <c r="G242" s="278">
        <v>81413</v>
      </c>
      <c r="H242" s="279" t="s">
        <v>1448</v>
      </c>
    </row>
    <row r="243" spans="2:8" x14ac:dyDescent="0.25">
      <c r="B243" s="270"/>
      <c r="G243" s="278">
        <v>81414</v>
      </c>
      <c r="H243" s="279" t="s">
        <v>1449</v>
      </c>
    </row>
    <row r="244" spans="2:8" x14ac:dyDescent="0.25">
      <c r="B244" s="270"/>
      <c r="G244" s="278">
        <v>81501</v>
      </c>
      <c r="H244" s="279" t="s">
        <v>1450</v>
      </c>
    </row>
    <row r="245" spans="2:8" x14ac:dyDescent="0.25">
      <c r="B245" s="270"/>
      <c r="G245" s="278">
        <v>81502</v>
      </c>
      <c r="H245" s="279" t="s">
        <v>1451</v>
      </c>
    </row>
    <row r="246" spans="2:8" x14ac:dyDescent="0.25">
      <c r="B246" s="270"/>
      <c r="G246" s="278">
        <v>81503</v>
      </c>
      <c r="H246" s="279" t="s">
        <v>1452</v>
      </c>
    </row>
    <row r="247" spans="2:8" x14ac:dyDescent="0.25">
      <c r="B247" s="270"/>
      <c r="G247" s="278">
        <v>81504</v>
      </c>
      <c r="H247" s="279" t="s">
        <v>1453</v>
      </c>
    </row>
    <row r="248" spans="2:8" x14ac:dyDescent="0.25">
      <c r="B248" s="270"/>
      <c r="G248" s="278">
        <v>81505</v>
      </c>
      <c r="H248" s="279" t="s">
        <v>1454</v>
      </c>
    </row>
    <row r="249" spans="2:8" x14ac:dyDescent="0.25">
      <c r="B249" s="270"/>
      <c r="G249" s="278">
        <v>81506</v>
      </c>
      <c r="H249" s="279" t="s">
        <v>1455</v>
      </c>
    </row>
    <row r="250" spans="2:8" x14ac:dyDescent="0.25">
      <c r="B250" s="270"/>
      <c r="G250" s="278">
        <v>81507</v>
      </c>
      <c r="H250" s="279" t="s">
        <v>1456</v>
      </c>
    </row>
    <row r="251" spans="2:8" x14ac:dyDescent="0.25">
      <c r="B251" s="270"/>
      <c r="G251" s="278">
        <v>81508</v>
      </c>
      <c r="H251" s="279" t="s">
        <v>1457</v>
      </c>
    </row>
    <row r="252" spans="2:8" x14ac:dyDescent="0.25">
      <c r="B252" s="270"/>
      <c r="G252" s="278">
        <v>81509</v>
      </c>
      <c r="H252" s="279" t="s">
        <v>1458</v>
      </c>
    </row>
    <row r="253" spans="2:8" x14ac:dyDescent="0.25">
      <c r="B253" s="270"/>
      <c r="G253" s="278">
        <v>81510</v>
      </c>
      <c r="H253" s="279" t="s">
        <v>1459</v>
      </c>
    </row>
    <row r="254" spans="2:8" x14ac:dyDescent="0.25">
      <c r="B254" s="270"/>
      <c r="G254" s="278">
        <v>81511</v>
      </c>
      <c r="H254" s="279" t="s">
        <v>1460</v>
      </c>
    </row>
    <row r="255" spans="2:8" x14ac:dyDescent="0.25">
      <c r="B255" s="270"/>
      <c r="G255" s="278">
        <v>81512</v>
      </c>
      <c r="H255" s="279" t="s">
        <v>1461</v>
      </c>
    </row>
    <row r="256" spans="2:8" x14ac:dyDescent="0.25">
      <c r="B256" s="270"/>
      <c r="G256" s="278">
        <v>81513</v>
      </c>
      <c r="H256" s="279" t="s">
        <v>1462</v>
      </c>
    </row>
    <row r="257" spans="2:8" x14ac:dyDescent="0.25">
      <c r="B257" s="270"/>
      <c r="G257" s="278">
        <v>81514</v>
      </c>
      <c r="H257" s="279" t="s">
        <v>1463</v>
      </c>
    </row>
    <row r="258" spans="2:8" x14ac:dyDescent="0.25">
      <c r="B258" s="270"/>
      <c r="G258" s="278">
        <v>81515</v>
      </c>
      <c r="H258" s="279" t="s">
        <v>1464</v>
      </c>
    </row>
    <row r="259" spans="2:8" x14ac:dyDescent="0.25">
      <c r="B259" s="270"/>
      <c r="G259" s="278">
        <v>81516</v>
      </c>
      <c r="H259" s="279" t="s">
        <v>1465</v>
      </c>
    </row>
    <row r="260" spans="2:8" x14ac:dyDescent="0.25">
      <c r="B260" s="270"/>
      <c r="G260" s="278">
        <v>81517</v>
      </c>
      <c r="H260" s="279" t="s">
        <v>1466</v>
      </c>
    </row>
    <row r="261" spans="2:8" x14ac:dyDescent="0.25">
      <c r="B261" s="270"/>
      <c r="G261" s="278">
        <v>81518</v>
      </c>
      <c r="H261" s="279" t="s">
        <v>1467</v>
      </c>
    </row>
    <row r="262" spans="2:8" x14ac:dyDescent="0.25">
      <c r="B262" s="270"/>
      <c r="G262" s="278">
        <v>81519</v>
      </c>
      <c r="H262" s="279" t="s">
        <v>1468</v>
      </c>
    </row>
    <row r="263" spans="2:8" x14ac:dyDescent="0.25">
      <c r="B263" s="270"/>
      <c r="G263" s="278">
        <v>81520</v>
      </c>
      <c r="H263" s="279" t="s">
        <v>1469</v>
      </c>
    </row>
    <row r="264" spans="2:8" x14ac:dyDescent="0.25">
      <c r="B264" s="270"/>
      <c r="G264" s="278">
        <v>81521</v>
      </c>
      <c r="H264" s="279" t="s">
        <v>1470</v>
      </c>
    </row>
    <row r="265" spans="2:8" x14ac:dyDescent="0.25">
      <c r="B265" s="270"/>
      <c r="G265" s="278">
        <v>81522</v>
      </c>
      <c r="H265" s="279" t="s">
        <v>1471</v>
      </c>
    </row>
    <row r="266" spans="2:8" x14ac:dyDescent="0.25">
      <c r="B266" s="270"/>
      <c r="G266" s="278">
        <v>81523</v>
      </c>
      <c r="H266" s="279" t="s">
        <v>1472</v>
      </c>
    </row>
    <row r="267" spans="2:8" x14ac:dyDescent="0.25">
      <c r="B267" s="270"/>
      <c r="G267" s="278">
        <v>81524</v>
      </c>
      <c r="H267" s="279" t="s">
        <v>1473</v>
      </c>
    </row>
    <row r="268" spans="2:8" x14ac:dyDescent="0.25">
      <c r="B268" s="270"/>
      <c r="G268" s="278">
        <v>81525</v>
      </c>
      <c r="H268" s="279" t="s">
        <v>1474</v>
      </c>
    </row>
    <row r="269" spans="2:8" x14ac:dyDescent="0.25">
      <c r="B269" s="270"/>
      <c r="G269" s="278">
        <v>81526</v>
      </c>
      <c r="H269" s="279" t="s">
        <v>1475</v>
      </c>
    </row>
    <row r="270" spans="2:8" x14ac:dyDescent="0.25">
      <c r="B270" s="270"/>
      <c r="G270" s="278">
        <v>81527</v>
      </c>
      <c r="H270" s="279" t="s">
        <v>1476</v>
      </c>
    </row>
    <row r="271" spans="2:8" x14ac:dyDescent="0.25">
      <c r="B271" s="270"/>
      <c r="G271" s="278">
        <v>81528</v>
      </c>
      <c r="H271" s="279" t="s">
        <v>1477</v>
      </c>
    </row>
    <row r="272" spans="2:8" x14ac:dyDescent="0.25">
      <c r="B272" s="270"/>
      <c r="G272" s="278">
        <v>81529</v>
      </c>
      <c r="H272" s="279" t="s">
        <v>1478</v>
      </c>
    </row>
    <row r="273" spans="2:8" x14ac:dyDescent="0.25">
      <c r="B273" s="270"/>
      <c r="G273" s="278">
        <v>81530</v>
      </c>
      <c r="H273" s="279" t="s">
        <v>1479</v>
      </c>
    </row>
    <row r="274" spans="2:8" x14ac:dyDescent="0.25">
      <c r="B274" s="270"/>
      <c r="G274" s="278">
        <v>81531</v>
      </c>
      <c r="H274" s="279" t="s">
        <v>1480</v>
      </c>
    </row>
    <row r="275" spans="2:8" x14ac:dyDescent="0.25">
      <c r="B275" s="270"/>
      <c r="G275" s="278">
        <v>81532</v>
      </c>
      <c r="H275" s="279" t="s">
        <v>1481</v>
      </c>
    </row>
    <row r="276" spans="2:8" x14ac:dyDescent="0.25">
      <c r="B276" s="270"/>
      <c r="G276" s="278">
        <v>81533</v>
      </c>
      <c r="H276" s="279" t="s">
        <v>1482</v>
      </c>
    </row>
    <row r="277" spans="2:8" x14ac:dyDescent="0.25">
      <c r="B277" s="270"/>
      <c r="G277" s="278">
        <v>81534</v>
      </c>
      <c r="H277" s="279" t="s">
        <v>1483</v>
      </c>
    </row>
    <row r="278" spans="2:8" x14ac:dyDescent="0.25">
      <c r="B278" s="270"/>
      <c r="G278" s="278">
        <v>81535</v>
      </c>
      <c r="H278" s="279" t="s">
        <v>1484</v>
      </c>
    </row>
    <row r="279" spans="2:8" x14ac:dyDescent="0.25">
      <c r="B279" s="270"/>
      <c r="G279" s="278">
        <v>81536</v>
      </c>
      <c r="H279" s="279" t="s">
        <v>1485</v>
      </c>
    </row>
    <row r="280" spans="2:8" x14ac:dyDescent="0.25">
      <c r="B280" s="270"/>
      <c r="G280" s="278">
        <v>81537</v>
      </c>
      <c r="H280" s="279" t="s">
        <v>1486</v>
      </c>
    </row>
    <row r="281" spans="2:8" x14ac:dyDescent="0.25">
      <c r="B281" s="270"/>
      <c r="G281" s="278">
        <v>81538</v>
      </c>
      <c r="H281" s="279" t="s">
        <v>1487</v>
      </c>
    </row>
    <row r="282" spans="2:8" x14ac:dyDescent="0.25">
      <c r="B282" s="270"/>
      <c r="G282" s="278">
        <v>81539</v>
      </c>
      <c r="H282" s="279" t="s">
        <v>1488</v>
      </c>
    </row>
    <row r="283" spans="2:8" x14ac:dyDescent="0.25">
      <c r="B283" s="270"/>
      <c r="G283" s="278">
        <v>81540</v>
      </c>
      <c r="H283" s="279" t="s">
        <v>1489</v>
      </c>
    </row>
    <row r="284" spans="2:8" x14ac:dyDescent="0.25">
      <c r="B284" s="270"/>
      <c r="G284" s="278">
        <v>81541</v>
      </c>
      <c r="H284" s="279" t="s">
        <v>1490</v>
      </c>
    </row>
    <row r="285" spans="2:8" x14ac:dyDescent="0.25">
      <c r="B285" s="270"/>
      <c r="G285" s="278">
        <v>81542</v>
      </c>
      <c r="H285" s="279" t="s">
        <v>1491</v>
      </c>
    </row>
    <row r="286" spans="2:8" x14ac:dyDescent="0.25">
      <c r="B286" s="270"/>
      <c r="G286" s="278">
        <v>81543</v>
      </c>
      <c r="H286" s="279" t="s">
        <v>1492</v>
      </c>
    </row>
    <row r="287" spans="2:8" x14ac:dyDescent="0.25">
      <c r="B287" s="270"/>
      <c r="G287" s="278">
        <v>81544</v>
      </c>
      <c r="H287" s="279" t="s">
        <v>1493</v>
      </c>
    </row>
    <row r="288" spans="2:8" x14ac:dyDescent="0.25">
      <c r="B288" s="270"/>
      <c r="G288" s="278">
        <v>81545</v>
      </c>
      <c r="H288" s="279" t="s">
        <v>1494</v>
      </c>
    </row>
    <row r="289" spans="2:8" x14ac:dyDescent="0.25">
      <c r="B289" s="270"/>
      <c r="G289" s="278">
        <v>81546</v>
      </c>
      <c r="H289" s="279" t="s">
        <v>1495</v>
      </c>
    </row>
    <row r="290" spans="2:8" x14ac:dyDescent="0.25">
      <c r="B290" s="270"/>
      <c r="G290" s="278">
        <v>81547</v>
      </c>
      <c r="H290" s="279" t="s">
        <v>1496</v>
      </c>
    </row>
    <row r="291" spans="2:8" x14ac:dyDescent="0.25">
      <c r="B291" s="270"/>
      <c r="G291" s="278">
        <v>81548</v>
      </c>
      <c r="H291" s="279" t="s">
        <v>1497</v>
      </c>
    </row>
    <row r="292" spans="2:8" x14ac:dyDescent="0.25">
      <c r="B292" s="270"/>
      <c r="G292" s="278">
        <v>81549</v>
      </c>
      <c r="H292" s="279" t="s">
        <v>1498</v>
      </c>
    </row>
    <row r="293" spans="2:8" x14ac:dyDescent="0.25">
      <c r="B293" s="270"/>
      <c r="G293" s="278">
        <v>81551</v>
      </c>
      <c r="H293" s="279" t="s">
        <v>1499</v>
      </c>
    </row>
    <row r="294" spans="2:8" x14ac:dyDescent="0.25">
      <c r="B294" s="270"/>
      <c r="G294" s="278">
        <v>81552</v>
      </c>
      <c r="H294" s="279" t="s">
        <v>1500</v>
      </c>
    </row>
    <row r="295" spans="2:8" x14ac:dyDescent="0.25">
      <c r="B295" s="270"/>
      <c r="G295" s="278">
        <v>81553</v>
      </c>
      <c r="H295" s="279" t="s">
        <v>1501</v>
      </c>
    </row>
    <row r="296" spans="2:8" x14ac:dyDescent="0.25">
      <c r="B296" s="270"/>
      <c r="G296" s="278">
        <v>81554</v>
      </c>
      <c r="H296" s="279" t="s">
        <v>1502</v>
      </c>
    </row>
    <row r="297" spans="2:8" x14ac:dyDescent="0.25">
      <c r="B297" s="270"/>
      <c r="G297" s="278">
        <v>81555</v>
      </c>
      <c r="H297" s="279" t="s">
        <v>1503</v>
      </c>
    </row>
    <row r="298" spans="2:8" x14ac:dyDescent="0.25">
      <c r="B298" s="270"/>
      <c r="G298" s="278">
        <v>81556</v>
      </c>
      <c r="H298" s="279" t="s">
        <v>1504</v>
      </c>
    </row>
    <row r="299" spans="2:8" x14ac:dyDescent="0.25">
      <c r="B299" s="270"/>
      <c r="G299" s="278">
        <v>81557</v>
      </c>
      <c r="H299" s="279" t="s">
        <v>1505</v>
      </c>
    </row>
    <row r="300" spans="2:8" x14ac:dyDescent="0.25">
      <c r="B300" s="270"/>
      <c r="G300" s="278">
        <v>81558</v>
      </c>
      <c r="H300" s="279" t="s">
        <v>1506</v>
      </c>
    </row>
    <row r="301" spans="2:8" x14ac:dyDescent="0.25">
      <c r="B301" s="270"/>
      <c r="G301" s="278">
        <v>81559</v>
      </c>
      <c r="H301" s="279" t="s">
        <v>1507</v>
      </c>
    </row>
    <row r="302" spans="2:8" x14ac:dyDescent="0.25">
      <c r="B302" s="270"/>
      <c r="G302" s="278">
        <v>81560</v>
      </c>
      <c r="H302" s="279" t="s">
        <v>1508</v>
      </c>
    </row>
    <row r="303" spans="2:8" x14ac:dyDescent="0.25">
      <c r="B303" s="270"/>
      <c r="G303" s="278">
        <v>81561</v>
      </c>
      <c r="H303" s="279" t="s">
        <v>1509</v>
      </c>
    </row>
    <row r="304" spans="2:8" x14ac:dyDescent="0.25">
      <c r="B304" s="270"/>
      <c r="G304" s="278">
        <v>81562</v>
      </c>
      <c r="H304" s="279" t="s">
        <v>1510</v>
      </c>
    </row>
    <row r="305" spans="2:8" x14ac:dyDescent="0.25">
      <c r="B305" s="270"/>
      <c r="G305" s="278">
        <v>81563</v>
      </c>
      <c r="H305" s="279" t="s">
        <v>1511</v>
      </c>
    </row>
    <row r="306" spans="2:8" x14ac:dyDescent="0.25">
      <c r="B306" s="270"/>
      <c r="G306" s="278">
        <v>81564</v>
      </c>
      <c r="H306" s="279" t="s">
        <v>1512</v>
      </c>
    </row>
    <row r="307" spans="2:8" x14ac:dyDescent="0.25">
      <c r="B307" s="270"/>
      <c r="G307" s="278">
        <v>81565</v>
      </c>
      <c r="H307" s="279" t="s">
        <v>1513</v>
      </c>
    </row>
    <row r="308" spans="2:8" x14ac:dyDescent="0.25">
      <c r="B308" s="270"/>
      <c r="G308" s="278">
        <v>81566</v>
      </c>
      <c r="H308" s="279" t="s">
        <v>1514</v>
      </c>
    </row>
    <row r="309" spans="2:8" x14ac:dyDescent="0.25">
      <c r="B309" s="270"/>
      <c r="G309" s="278">
        <v>81601</v>
      </c>
      <c r="H309" s="279" t="s">
        <v>1515</v>
      </c>
    </row>
    <row r="310" spans="2:8" x14ac:dyDescent="0.25">
      <c r="B310" s="270"/>
      <c r="G310" s="278">
        <v>81602</v>
      </c>
      <c r="H310" s="279" t="s">
        <v>1516</v>
      </c>
    </row>
    <row r="311" spans="2:8" x14ac:dyDescent="0.25">
      <c r="B311" s="270"/>
      <c r="G311" s="278">
        <v>81603</v>
      </c>
      <c r="H311" s="279" t="s">
        <v>1517</v>
      </c>
    </row>
    <row r="312" spans="2:8" x14ac:dyDescent="0.25">
      <c r="B312" s="270"/>
      <c r="G312" s="278">
        <v>81604</v>
      </c>
      <c r="H312" s="279" t="s">
        <v>1518</v>
      </c>
    </row>
    <row r="313" spans="2:8" x14ac:dyDescent="0.25">
      <c r="B313" s="270"/>
      <c r="G313" s="278">
        <v>81605</v>
      </c>
      <c r="H313" s="279" t="s">
        <v>1519</v>
      </c>
    </row>
    <row r="314" spans="2:8" x14ac:dyDescent="0.25">
      <c r="B314" s="270"/>
      <c r="G314" s="278">
        <v>81606</v>
      </c>
      <c r="H314" s="279" t="s">
        <v>1520</v>
      </c>
    </row>
    <row r="315" spans="2:8" x14ac:dyDescent="0.25">
      <c r="B315" s="270"/>
      <c r="G315" s="278">
        <v>81607</v>
      </c>
      <c r="H315" s="279" t="s">
        <v>1521</v>
      </c>
    </row>
    <row r="316" spans="2:8" x14ac:dyDescent="0.25">
      <c r="B316" s="270"/>
      <c r="G316" s="278">
        <v>81608</v>
      </c>
      <c r="H316" s="279" t="s">
        <v>1522</v>
      </c>
    </row>
    <row r="317" spans="2:8" x14ac:dyDescent="0.25">
      <c r="B317" s="270"/>
      <c r="G317" s="278">
        <v>81609</v>
      </c>
      <c r="H317" s="279" t="s">
        <v>1523</v>
      </c>
    </row>
    <row r="318" spans="2:8" x14ac:dyDescent="0.25">
      <c r="B318" s="270"/>
      <c r="G318" s="278">
        <v>81610</v>
      </c>
      <c r="H318" s="279" t="s">
        <v>1524</v>
      </c>
    </row>
    <row r="319" spans="2:8" x14ac:dyDescent="0.25">
      <c r="B319" s="270"/>
      <c r="G319" s="278">
        <v>81611</v>
      </c>
      <c r="H319" s="279" t="s">
        <v>1525</v>
      </c>
    </row>
    <row r="320" spans="2:8" x14ac:dyDescent="0.25">
      <c r="B320" s="270"/>
      <c r="G320" s="278">
        <v>81612</v>
      </c>
      <c r="H320" s="279" t="s">
        <v>1526</v>
      </c>
    </row>
    <row r="321" spans="2:8" x14ac:dyDescent="0.25">
      <c r="B321" s="270"/>
      <c r="G321" s="278">
        <v>81613</v>
      </c>
      <c r="H321" s="279" t="s">
        <v>1527</v>
      </c>
    </row>
    <row r="322" spans="2:8" x14ac:dyDescent="0.25">
      <c r="B322" s="270"/>
      <c r="G322" s="278">
        <v>81614</v>
      </c>
      <c r="H322" s="279" t="s">
        <v>1528</v>
      </c>
    </row>
    <row r="323" spans="2:8" x14ac:dyDescent="0.25">
      <c r="B323" s="270"/>
      <c r="G323" s="278">
        <v>81615</v>
      </c>
      <c r="H323" s="279" t="s">
        <v>1529</v>
      </c>
    </row>
    <row r="324" spans="2:8" x14ac:dyDescent="0.25">
      <c r="B324" s="270"/>
      <c r="G324" s="278">
        <v>81616</v>
      </c>
      <c r="H324" s="279" t="s">
        <v>1530</v>
      </c>
    </row>
    <row r="325" spans="2:8" x14ac:dyDescent="0.25">
      <c r="B325" s="270"/>
      <c r="G325" s="278">
        <v>81617</v>
      </c>
      <c r="H325" s="279" t="s">
        <v>1531</v>
      </c>
    </row>
    <row r="326" spans="2:8" x14ac:dyDescent="0.25">
      <c r="B326" s="270"/>
      <c r="G326" s="278">
        <v>81618</v>
      </c>
      <c r="H326" s="279" t="s">
        <v>1532</v>
      </c>
    </row>
    <row r="327" spans="2:8" x14ac:dyDescent="0.25">
      <c r="B327" s="270"/>
      <c r="G327" s="278">
        <v>81701</v>
      </c>
      <c r="H327" s="279" t="s">
        <v>1533</v>
      </c>
    </row>
    <row r="328" spans="2:8" x14ac:dyDescent="0.25">
      <c r="B328" s="270"/>
      <c r="G328" s="278">
        <v>81702</v>
      </c>
      <c r="H328" s="279" t="s">
        <v>1534</v>
      </c>
    </row>
    <row r="329" spans="2:8" x14ac:dyDescent="0.25">
      <c r="B329" s="270"/>
      <c r="G329" s="278">
        <v>81703</v>
      </c>
      <c r="H329" s="279" t="s">
        <v>1535</v>
      </c>
    </row>
    <row r="330" spans="2:8" x14ac:dyDescent="0.25">
      <c r="B330" s="270"/>
      <c r="G330" s="278">
        <v>81704</v>
      </c>
      <c r="H330" s="279" t="s">
        <v>1536</v>
      </c>
    </row>
    <row r="331" spans="2:8" x14ac:dyDescent="0.25">
      <c r="B331" s="270"/>
      <c r="G331" s="278">
        <v>81705</v>
      </c>
      <c r="H331" s="279" t="s">
        <v>1537</v>
      </c>
    </row>
    <row r="332" spans="2:8" x14ac:dyDescent="0.25">
      <c r="B332" s="270"/>
      <c r="G332" s="278">
        <v>81706</v>
      </c>
      <c r="H332" s="279" t="s">
        <v>1538</v>
      </c>
    </row>
    <row r="333" spans="2:8" x14ac:dyDescent="0.25">
      <c r="B333" s="270"/>
      <c r="G333" s="278">
        <v>81707</v>
      </c>
      <c r="H333" s="279" t="s">
        <v>1539</v>
      </c>
    </row>
    <row r="334" spans="2:8" x14ac:dyDescent="0.25">
      <c r="B334" s="270"/>
      <c r="G334" s="278">
        <v>81708</v>
      </c>
      <c r="H334" s="279" t="s">
        <v>984</v>
      </c>
    </row>
    <row r="335" spans="2:8" x14ac:dyDescent="0.25">
      <c r="B335" s="270"/>
      <c r="G335" s="278">
        <v>81709</v>
      </c>
      <c r="H335" s="279" t="s">
        <v>1540</v>
      </c>
    </row>
    <row r="336" spans="2:8" x14ac:dyDescent="0.25">
      <c r="B336" s="270"/>
      <c r="G336" s="278">
        <v>81710</v>
      </c>
      <c r="H336" s="279" t="s">
        <v>1541</v>
      </c>
    </row>
    <row r="337" spans="2:8" ht="25" x14ac:dyDescent="0.25">
      <c r="B337" s="270"/>
      <c r="G337" s="278">
        <v>81711</v>
      </c>
      <c r="H337" s="279" t="s">
        <v>1542</v>
      </c>
    </row>
    <row r="338" spans="2:8" x14ac:dyDescent="0.25">
      <c r="B338" s="270"/>
      <c r="G338" s="284">
        <v>81801</v>
      </c>
      <c r="H338" s="285" t="s">
        <v>1543</v>
      </c>
    </row>
    <row r="339" spans="2:8" x14ac:dyDescent="0.25">
      <c r="B339" s="270"/>
      <c r="G339" s="284">
        <v>81802</v>
      </c>
      <c r="H339" s="285" t="s">
        <v>1544</v>
      </c>
    </row>
    <row r="340" spans="2:8" x14ac:dyDescent="0.25">
      <c r="B340" s="270"/>
      <c r="G340" s="284">
        <v>81803</v>
      </c>
      <c r="H340" s="285" t="s">
        <v>1545</v>
      </c>
    </row>
    <row r="341" spans="2:8" x14ac:dyDescent="0.25">
      <c r="B341" s="270"/>
      <c r="G341" s="284">
        <v>81804</v>
      </c>
      <c r="H341" s="285" t="s">
        <v>1546</v>
      </c>
    </row>
    <row r="342" spans="2:8" x14ac:dyDescent="0.25">
      <c r="B342" s="270"/>
      <c r="G342" s="284">
        <v>81805</v>
      </c>
      <c r="H342" s="285" t="s">
        <v>1547</v>
      </c>
    </row>
    <row r="343" spans="2:8" x14ac:dyDescent="0.25">
      <c r="B343" s="270"/>
      <c r="G343" s="284">
        <v>81806</v>
      </c>
      <c r="H343" s="285" t="s">
        <v>1548</v>
      </c>
    </row>
    <row r="344" spans="2:8" x14ac:dyDescent="0.25">
      <c r="B344" s="270"/>
      <c r="G344" s="284">
        <v>81807</v>
      </c>
      <c r="H344" s="285" t="s">
        <v>1549</v>
      </c>
    </row>
    <row r="345" spans="2:8" x14ac:dyDescent="0.25">
      <c r="B345" s="270"/>
      <c r="G345" s="284">
        <v>81808</v>
      </c>
      <c r="H345" s="285" t="s">
        <v>1550</v>
      </c>
    </row>
    <row r="346" spans="2:8" x14ac:dyDescent="0.25">
      <c r="B346" s="270"/>
      <c r="G346" s="284">
        <v>81809</v>
      </c>
      <c r="H346" s="285" t="s">
        <v>1551</v>
      </c>
    </row>
    <row r="347" spans="2:8" x14ac:dyDescent="0.25">
      <c r="B347" s="270"/>
      <c r="G347" s="284">
        <v>81810</v>
      </c>
      <c r="H347" s="285" t="s">
        <v>1552</v>
      </c>
    </row>
    <row r="348" spans="2:8" x14ac:dyDescent="0.25">
      <c r="B348" s="270"/>
      <c r="G348" s="284">
        <v>81811</v>
      </c>
      <c r="H348" s="285" t="s">
        <v>1553</v>
      </c>
    </row>
    <row r="349" spans="2:8" x14ac:dyDescent="0.25">
      <c r="B349" s="270"/>
      <c r="G349" s="284">
        <v>81812</v>
      </c>
      <c r="H349" s="285" t="s">
        <v>1554</v>
      </c>
    </row>
    <row r="350" spans="2:8" ht="25" x14ac:dyDescent="0.25">
      <c r="B350" s="270"/>
      <c r="G350" s="284">
        <v>81813</v>
      </c>
      <c r="H350" s="285" t="s">
        <v>1555</v>
      </c>
    </row>
    <row r="351" spans="2:8" x14ac:dyDescent="0.25">
      <c r="B351" s="270"/>
      <c r="G351" s="284">
        <v>81814</v>
      </c>
      <c r="H351" s="285" t="s">
        <v>1556</v>
      </c>
    </row>
    <row r="352" spans="2:8" x14ac:dyDescent="0.25">
      <c r="B352" s="270"/>
      <c r="G352" s="284">
        <v>81815</v>
      </c>
      <c r="H352" s="285" t="s">
        <v>1557</v>
      </c>
    </row>
    <row r="353" spans="2:8" x14ac:dyDescent="0.25">
      <c r="B353" s="270"/>
      <c r="G353" s="284">
        <v>81816</v>
      </c>
      <c r="H353" s="285" t="s">
        <v>1558</v>
      </c>
    </row>
    <row r="354" spans="2:8" x14ac:dyDescent="0.25">
      <c r="B354" s="270"/>
      <c r="G354" s="284">
        <v>81817</v>
      </c>
      <c r="H354" s="285" t="s">
        <v>1559</v>
      </c>
    </row>
    <row r="355" spans="2:8" x14ac:dyDescent="0.25">
      <c r="B355" s="270"/>
      <c r="G355" s="284">
        <v>81818</v>
      </c>
      <c r="H355" s="285" t="s">
        <v>1560</v>
      </c>
    </row>
    <row r="356" spans="2:8" x14ac:dyDescent="0.25">
      <c r="B356" s="270"/>
      <c r="G356" s="284">
        <v>81819</v>
      </c>
      <c r="H356" s="285" t="s">
        <v>1561</v>
      </c>
    </row>
    <row r="357" spans="2:8" x14ac:dyDescent="0.25">
      <c r="B357" s="270"/>
      <c r="G357" s="284">
        <v>81820</v>
      </c>
      <c r="H357" s="285" t="s">
        <v>1562</v>
      </c>
    </row>
    <row r="358" spans="2:8" x14ac:dyDescent="0.25">
      <c r="B358" s="270"/>
      <c r="G358" s="284">
        <v>81821</v>
      </c>
      <c r="H358" s="285" t="s">
        <v>1563</v>
      </c>
    </row>
    <row r="359" spans="2:8" x14ac:dyDescent="0.25">
      <c r="B359" s="270"/>
      <c r="G359" s="284">
        <v>81822</v>
      </c>
      <c r="H359" s="285" t="s">
        <v>1564</v>
      </c>
    </row>
    <row r="360" spans="2:8" x14ac:dyDescent="0.25">
      <c r="B360" s="270"/>
      <c r="G360" s="284">
        <v>81823</v>
      </c>
      <c r="H360" s="285" t="s">
        <v>1565</v>
      </c>
    </row>
    <row r="361" spans="2:8" x14ac:dyDescent="0.25">
      <c r="B361" s="270"/>
      <c r="G361" s="284">
        <v>81824</v>
      </c>
      <c r="H361" s="285" t="s">
        <v>1566</v>
      </c>
    </row>
    <row r="362" spans="2:8" x14ac:dyDescent="0.25">
      <c r="B362" s="270"/>
      <c r="G362" s="284">
        <v>81825</v>
      </c>
      <c r="H362" s="285" t="s">
        <v>1567</v>
      </c>
    </row>
    <row r="363" spans="2:8" x14ac:dyDescent="0.25">
      <c r="B363" s="270"/>
      <c r="G363" s="284">
        <v>81826</v>
      </c>
      <c r="H363" s="285" t="s">
        <v>1568</v>
      </c>
    </row>
    <row r="364" spans="2:8" x14ac:dyDescent="0.25">
      <c r="B364" s="270"/>
      <c r="G364" s="284">
        <v>81827</v>
      </c>
      <c r="H364" s="285" t="s">
        <v>1569</v>
      </c>
    </row>
    <row r="365" spans="2:8" x14ac:dyDescent="0.25">
      <c r="B365" s="270"/>
      <c r="G365" s="284">
        <v>81828</v>
      </c>
      <c r="H365" s="285" t="s">
        <v>1570</v>
      </c>
    </row>
    <row r="366" spans="2:8" x14ac:dyDescent="0.25">
      <c r="B366" s="270"/>
      <c r="G366" s="284">
        <v>81829</v>
      </c>
      <c r="H366" s="285" t="s">
        <v>1571</v>
      </c>
    </row>
    <row r="367" spans="2:8" x14ac:dyDescent="0.25">
      <c r="B367" s="270"/>
      <c r="G367" s="284">
        <v>81830</v>
      </c>
      <c r="H367" s="285" t="s">
        <v>1572</v>
      </c>
    </row>
    <row r="368" spans="2:8" x14ac:dyDescent="0.25">
      <c r="B368" s="270"/>
      <c r="G368" s="284">
        <v>81831</v>
      </c>
      <c r="H368" s="285" t="s">
        <v>1573</v>
      </c>
    </row>
    <row r="369" spans="2:8" x14ac:dyDescent="0.25">
      <c r="B369" s="270"/>
      <c r="G369" s="284">
        <v>81832</v>
      </c>
      <c r="H369" s="285" t="s">
        <v>1574</v>
      </c>
    </row>
    <row r="370" spans="2:8" x14ac:dyDescent="0.25">
      <c r="B370" s="270"/>
      <c r="G370" s="284">
        <v>81833</v>
      </c>
      <c r="H370" s="285" t="s">
        <v>1575</v>
      </c>
    </row>
    <row r="371" spans="2:8" x14ac:dyDescent="0.25">
      <c r="B371" s="270"/>
      <c r="G371" s="284">
        <v>81834</v>
      </c>
      <c r="H371" s="285" t="s">
        <v>1576</v>
      </c>
    </row>
    <row r="372" spans="2:8" x14ac:dyDescent="0.25">
      <c r="B372" s="270"/>
      <c r="G372" s="284">
        <v>81835</v>
      </c>
      <c r="H372" s="285" t="s">
        <v>1577</v>
      </c>
    </row>
    <row r="373" spans="2:8" x14ac:dyDescent="0.25">
      <c r="B373" s="270"/>
      <c r="G373" s="284">
        <v>81836</v>
      </c>
      <c r="H373" s="285" t="s">
        <v>1578</v>
      </c>
    </row>
    <row r="374" spans="2:8" x14ac:dyDescent="0.25">
      <c r="B374" s="270"/>
      <c r="G374" s="284">
        <v>81837</v>
      </c>
      <c r="H374" s="285" t="s">
        <v>1579</v>
      </c>
    </row>
    <row r="375" spans="2:8" x14ac:dyDescent="0.25">
      <c r="B375" s="270"/>
      <c r="G375" s="284">
        <v>81838</v>
      </c>
      <c r="H375" s="285" t="s">
        <v>1580</v>
      </c>
    </row>
    <row r="376" spans="2:8" x14ac:dyDescent="0.25">
      <c r="B376" s="270"/>
      <c r="G376" s="284">
        <v>81839</v>
      </c>
      <c r="H376" s="285" t="s">
        <v>1581</v>
      </c>
    </row>
    <row r="377" spans="2:8" x14ac:dyDescent="0.25">
      <c r="B377" s="270"/>
      <c r="G377" s="284">
        <v>81840</v>
      </c>
      <c r="H377" s="285" t="s">
        <v>1582</v>
      </c>
    </row>
    <row r="378" spans="2:8" x14ac:dyDescent="0.25">
      <c r="B378" s="270"/>
      <c r="G378" s="284">
        <v>81841</v>
      </c>
      <c r="H378" s="285" t="s">
        <v>1583</v>
      </c>
    </row>
    <row r="379" spans="2:8" x14ac:dyDescent="0.25">
      <c r="B379" s="270"/>
      <c r="G379" s="284">
        <v>81842</v>
      </c>
      <c r="H379" s="285" t="s">
        <v>1584</v>
      </c>
    </row>
    <row r="380" spans="2:8" x14ac:dyDescent="0.25">
      <c r="B380" s="270"/>
      <c r="G380" s="284">
        <v>81843</v>
      </c>
      <c r="H380" s="285" t="s">
        <v>1585</v>
      </c>
    </row>
    <row r="381" spans="2:8" x14ac:dyDescent="0.25">
      <c r="B381" s="270"/>
      <c r="G381" s="284">
        <v>81844</v>
      </c>
      <c r="H381" s="285" t="s">
        <v>1586</v>
      </c>
    </row>
    <row r="382" spans="2:8" x14ac:dyDescent="0.25">
      <c r="B382" s="270"/>
      <c r="G382" s="284">
        <v>81845</v>
      </c>
      <c r="H382" s="285" t="s">
        <v>1587</v>
      </c>
    </row>
    <row r="383" spans="2:8" x14ac:dyDescent="0.25">
      <c r="B383" s="270"/>
      <c r="G383" s="284">
        <v>81846</v>
      </c>
      <c r="H383" s="285" t="s">
        <v>1588</v>
      </c>
    </row>
    <row r="384" spans="2:8" x14ac:dyDescent="0.25">
      <c r="B384" s="270"/>
      <c r="G384" s="284">
        <v>81847</v>
      </c>
      <c r="H384" s="285" t="s">
        <v>1021</v>
      </c>
    </row>
    <row r="385" spans="2:8" x14ac:dyDescent="0.25">
      <c r="B385" s="270"/>
      <c r="G385" s="284">
        <v>81848</v>
      </c>
      <c r="H385" s="285" t="s">
        <v>1589</v>
      </c>
    </row>
    <row r="386" spans="2:8" x14ac:dyDescent="0.25">
      <c r="B386" s="270"/>
      <c r="G386" s="284">
        <v>81849</v>
      </c>
      <c r="H386" s="285" t="s">
        <v>1590</v>
      </c>
    </row>
    <row r="387" spans="2:8" x14ac:dyDescent="0.25">
      <c r="B387" s="270"/>
      <c r="G387" s="284">
        <v>81850</v>
      </c>
      <c r="H387" s="285" t="s">
        <v>1591</v>
      </c>
    </row>
    <row r="388" spans="2:8" x14ac:dyDescent="0.25">
      <c r="B388" s="270"/>
      <c r="G388" s="284">
        <v>81851</v>
      </c>
      <c r="H388" s="285" t="s">
        <v>1592</v>
      </c>
    </row>
    <row r="389" spans="2:8" x14ac:dyDescent="0.25">
      <c r="B389" s="270"/>
      <c r="G389" s="284">
        <v>81852</v>
      </c>
      <c r="H389" s="285" t="s">
        <v>1593</v>
      </c>
    </row>
    <row r="390" spans="2:8" x14ac:dyDescent="0.25">
      <c r="B390" s="270"/>
      <c r="G390" s="284">
        <v>81853</v>
      </c>
      <c r="H390" s="285" t="s">
        <v>1594</v>
      </c>
    </row>
    <row r="391" spans="2:8" x14ac:dyDescent="0.25">
      <c r="B391" s="270"/>
      <c r="G391" s="284">
        <v>81854</v>
      </c>
      <c r="H391" s="285" t="s">
        <v>1595</v>
      </c>
    </row>
    <row r="392" spans="2:8" x14ac:dyDescent="0.25">
      <c r="B392" s="270"/>
      <c r="G392" s="284">
        <v>81855</v>
      </c>
      <c r="H392" s="285" t="s">
        <v>1530</v>
      </c>
    </row>
    <row r="393" spans="2:8" x14ac:dyDescent="0.25">
      <c r="B393" s="270"/>
      <c r="G393" s="284">
        <v>81856</v>
      </c>
      <c r="H393" s="285" t="s">
        <v>1596</v>
      </c>
    </row>
    <row r="394" spans="2:8" x14ac:dyDescent="0.25">
      <c r="B394" s="270"/>
      <c r="G394" s="284">
        <v>81857</v>
      </c>
      <c r="H394" s="285" t="s">
        <v>1597</v>
      </c>
    </row>
    <row r="395" spans="2:8" x14ac:dyDescent="0.25">
      <c r="B395" s="270"/>
      <c r="G395" s="284">
        <v>81858</v>
      </c>
      <c r="H395" s="285" t="s">
        <v>1598</v>
      </c>
    </row>
    <row r="396" spans="2:8" x14ac:dyDescent="0.25">
      <c r="B396" s="270"/>
      <c r="G396" s="284">
        <v>81859</v>
      </c>
      <c r="H396" s="285" t="s">
        <v>1599</v>
      </c>
    </row>
    <row r="397" spans="2:8" x14ac:dyDescent="0.25">
      <c r="B397" s="270"/>
      <c r="G397" s="284">
        <v>81860</v>
      </c>
      <c r="H397" s="285" t="s">
        <v>1600</v>
      </c>
    </row>
    <row r="398" spans="2:8" x14ac:dyDescent="0.25">
      <c r="B398" s="270"/>
      <c r="G398" s="278">
        <v>81901</v>
      </c>
      <c r="H398" s="279" t="s">
        <v>1601</v>
      </c>
    </row>
    <row r="399" spans="2:8" x14ac:dyDescent="0.25">
      <c r="B399" s="270"/>
      <c r="G399" s="278">
        <v>81902</v>
      </c>
      <c r="H399" s="279" t="s">
        <v>1602</v>
      </c>
    </row>
    <row r="400" spans="2:8" x14ac:dyDescent="0.25">
      <c r="B400" s="270"/>
      <c r="G400" s="278">
        <v>81903</v>
      </c>
      <c r="H400" s="279" t="s">
        <v>1603</v>
      </c>
    </row>
    <row r="401" spans="2:8" x14ac:dyDescent="0.25">
      <c r="B401" s="270"/>
      <c r="G401" s="278">
        <v>81904</v>
      </c>
      <c r="H401" s="279" t="s">
        <v>1604</v>
      </c>
    </row>
    <row r="402" spans="2:8" x14ac:dyDescent="0.25">
      <c r="B402" s="270"/>
      <c r="G402" s="278">
        <v>81905</v>
      </c>
      <c r="H402" s="279" t="s">
        <v>1605</v>
      </c>
    </row>
    <row r="403" spans="2:8" x14ac:dyDescent="0.25">
      <c r="B403" s="270"/>
      <c r="G403" s="278">
        <v>81906</v>
      </c>
      <c r="H403" s="279" t="s">
        <v>1606</v>
      </c>
    </row>
    <row r="404" spans="2:8" x14ac:dyDescent="0.25">
      <c r="B404" s="270"/>
      <c r="G404" s="278">
        <v>81907</v>
      </c>
      <c r="H404" s="279" t="s">
        <v>1607</v>
      </c>
    </row>
    <row r="405" spans="2:8" x14ac:dyDescent="0.25">
      <c r="B405" s="270"/>
      <c r="G405" s="278">
        <v>81908</v>
      </c>
      <c r="H405" s="279" t="s">
        <v>1608</v>
      </c>
    </row>
    <row r="406" spans="2:8" x14ac:dyDescent="0.25">
      <c r="B406" s="270"/>
      <c r="G406" s="278">
        <v>81909</v>
      </c>
      <c r="H406" s="279" t="s">
        <v>1609</v>
      </c>
    </row>
    <row r="407" spans="2:8" x14ac:dyDescent="0.25">
      <c r="B407" s="270"/>
      <c r="G407" s="278">
        <v>81910</v>
      </c>
      <c r="H407" s="279" t="s">
        <v>1610</v>
      </c>
    </row>
    <row r="408" spans="2:8" x14ac:dyDescent="0.25">
      <c r="B408" s="270"/>
      <c r="G408" s="278">
        <v>81911</v>
      </c>
      <c r="H408" s="279" t="s">
        <v>1611</v>
      </c>
    </row>
    <row r="409" spans="2:8" x14ac:dyDescent="0.25">
      <c r="B409" s="270"/>
      <c r="G409" s="278">
        <v>81912</v>
      </c>
      <c r="H409" s="279" t="s">
        <v>1612</v>
      </c>
    </row>
    <row r="410" spans="2:8" x14ac:dyDescent="0.25">
      <c r="B410" s="270"/>
      <c r="G410" s="278">
        <v>81913</v>
      </c>
      <c r="H410" s="279" t="s">
        <v>1613</v>
      </c>
    </row>
    <row r="411" spans="2:8" x14ac:dyDescent="0.25">
      <c r="B411" s="270"/>
      <c r="G411" s="278">
        <v>81914</v>
      </c>
      <c r="H411" s="279" t="s">
        <v>1614</v>
      </c>
    </row>
    <row r="412" spans="2:8" x14ac:dyDescent="0.25">
      <c r="B412" s="270"/>
      <c r="G412" s="278">
        <v>81915</v>
      </c>
      <c r="H412" s="279" t="s">
        <v>1615</v>
      </c>
    </row>
    <row r="413" spans="2:8" x14ac:dyDescent="0.25">
      <c r="B413" s="270"/>
      <c r="G413" s="278">
        <v>81916</v>
      </c>
      <c r="H413" s="279" t="s">
        <v>1616</v>
      </c>
    </row>
    <row r="414" spans="2:8" x14ac:dyDescent="0.25">
      <c r="B414" s="270"/>
      <c r="G414" s="278">
        <v>81917</v>
      </c>
      <c r="H414" s="279" t="s">
        <v>1617</v>
      </c>
    </row>
    <row r="415" spans="2:8" x14ac:dyDescent="0.25">
      <c r="B415" s="270"/>
      <c r="G415" s="278">
        <v>81918</v>
      </c>
      <c r="H415" s="279" t="s">
        <v>1618</v>
      </c>
    </row>
    <row r="416" spans="2:8" x14ac:dyDescent="0.25">
      <c r="B416" s="270"/>
      <c r="G416" s="278">
        <v>81919</v>
      </c>
      <c r="H416" s="279" t="s">
        <v>1619</v>
      </c>
    </row>
    <row r="417" spans="2:8" x14ac:dyDescent="0.25">
      <c r="B417" s="270"/>
      <c r="G417" s="278">
        <v>81920</v>
      </c>
      <c r="H417" s="279" t="s">
        <v>1620</v>
      </c>
    </row>
    <row r="418" spans="2:8" x14ac:dyDescent="0.25">
      <c r="B418" s="270"/>
      <c r="G418" s="278">
        <v>81921</v>
      </c>
      <c r="H418" s="279" t="s">
        <v>1621</v>
      </c>
    </row>
    <row r="419" spans="2:8" x14ac:dyDescent="0.25">
      <c r="B419" s="270"/>
      <c r="G419" s="278">
        <v>81922</v>
      </c>
      <c r="H419" s="279" t="s">
        <v>1622</v>
      </c>
    </row>
    <row r="420" spans="2:8" x14ac:dyDescent="0.25">
      <c r="B420" s="270"/>
      <c r="G420" s="278">
        <v>81923</v>
      </c>
      <c r="H420" s="279" t="s">
        <v>1623</v>
      </c>
    </row>
    <row r="421" spans="2:8" x14ac:dyDescent="0.25">
      <c r="B421" s="270"/>
      <c r="G421" s="278">
        <v>81924</v>
      </c>
      <c r="H421" s="279" t="s">
        <v>1624</v>
      </c>
    </row>
    <row r="422" spans="2:8" x14ac:dyDescent="0.25">
      <c r="B422" s="270"/>
      <c r="G422" s="278">
        <v>81925</v>
      </c>
      <c r="H422" s="279" t="s">
        <v>1625</v>
      </c>
    </row>
    <row r="423" spans="2:8" x14ac:dyDescent="0.25">
      <c r="B423" s="270"/>
      <c r="G423" s="278">
        <v>81926</v>
      </c>
      <c r="H423" s="279" t="s">
        <v>1626</v>
      </c>
    </row>
    <row r="424" spans="2:8" x14ac:dyDescent="0.25">
      <c r="B424" s="270"/>
      <c r="G424" s="278">
        <v>81927</v>
      </c>
      <c r="H424" s="279" t="s">
        <v>1627</v>
      </c>
    </row>
    <row r="425" spans="2:8" x14ac:dyDescent="0.25">
      <c r="B425" s="270"/>
      <c r="G425" s="278">
        <v>81928</v>
      </c>
      <c r="H425" s="279" t="s">
        <v>1628</v>
      </c>
    </row>
    <row r="426" spans="2:8" x14ac:dyDescent="0.25">
      <c r="B426" s="270"/>
      <c r="G426" s="278">
        <v>81929</v>
      </c>
      <c r="H426" s="279" t="s">
        <v>1629</v>
      </c>
    </row>
    <row r="427" spans="2:8" x14ac:dyDescent="0.25">
      <c r="B427" s="270"/>
      <c r="G427" s="278">
        <v>81930</v>
      </c>
      <c r="H427" s="279" t="s">
        <v>1630</v>
      </c>
    </row>
    <row r="428" spans="2:8" x14ac:dyDescent="0.25">
      <c r="B428" s="270"/>
      <c r="G428" s="278">
        <v>81931</v>
      </c>
      <c r="H428" s="279" t="s">
        <v>1631</v>
      </c>
    </row>
    <row r="429" spans="2:8" x14ac:dyDescent="0.25">
      <c r="B429" s="270"/>
      <c r="G429" s="278">
        <v>81932</v>
      </c>
      <c r="H429" s="279" t="s">
        <v>1632</v>
      </c>
    </row>
    <row r="430" spans="2:8" x14ac:dyDescent="0.25">
      <c r="B430" s="270"/>
      <c r="G430" s="278">
        <v>81933</v>
      </c>
      <c r="H430" s="279" t="s">
        <v>1633</v>
      </c>
    </row>
    <row r="431" spans="2:8" x14ac:dyDescent="0.25">
      <c r="B431" s="270"/>
      <c r="G431" s="278">
        <v>81934</v>
      </c>
      <c r="H431" s="279" t="s">
        <v>1634</v>
      </c>
    </row>
    <row r="432" spans="2:8" x14ac:dyDescent="0.25">
      <c r="B432" s="270"/>
      <c r="G432" s="278">
        <v>81935</v>
      </c>
      <c r="H432" s="279" t="s">
        <v>1635</v>
      </c>
    </row>
    <row r="433" spans="2:8" x14ac:dyDescent="0.25">
      <c r="B433" s="270"/>
      <c r="G433" s="278">
        <v>81936</v>
      </c>
      <c r="H433" s="279" t="s">
        <v>1636</v>
      </c>
    </row>
    <row r="434" spans="2:8" x14ac:dyDescent="0.25">
      <c r="B434" s="270"/>
      <c r="G434" s="278">
        <v>81937</v>
      </c>
      <c r="H434" s="279" t="s">
        <v>1637</v>
      </c>
    </row>
    <row r="435" spans="2:8" x14ac:dyDescent="0.25">
      <c r="B435" s="270"/>
      <c r="G435" s="278">
        <v>81938</v>
      </c>
      <c r="H435" s="279" t="s">
        <v>1638</v>
      </c>
    </row>
    <row r="436" spans="2:8" x14ac:dyDescent="0.25">
      <c r="B436" s="270"/>
      <c r="G436" s="278">
        <v>81939</v>
      </c>
      <c r="H436" s="279" t="s">
        <v>1639</v>
      </c>
    </row>
    <row r="437" spans="2:8" x14ac:dyDescent="0.25">
      <c r="B437" s="270"/>
      <c r="G437" s="278">
        <v>81940</v>
      </c>
      <c r="H437" s="279" t="s">
        <v>1640</v>
      </c>
    </row>
    <row r="438" spans="2:8" x14ac:dyDescent="0.25">
      <c r="B438" s="270"/>
      <c r="G438" s="278">
        <v>81941</v>
      </c>
      <c r="H438" s="279" t="s">
        <v>1641</v>
      </c>
    </row>
    <row r="439" spans="2:8" x14ac:dyDescent="0.25">
      <c r="B439" s="270"/>
      <c r="G439" s="278">
        <v>81942</v>
      </c>
      <c r="H439" s="279" t="s">
        <v>1642</v>
      </c>
    </row>
    <row r="440" spans="2:8" x14ac:dyDescent="0.25">
      <c r="B440" s="270"/>
      <c r="G440" s="278">
        <v>81943</v>
      </c>
      <c r="H440" s="279" t="s">
        <v>1643</v>
      </c>
    </row>
    <row r="441" spans="2:8" x14ac:dyDescent="0.25">
      <c r="B441" s="270"/>
      <c r="G441" s="278">
        <v>81944</v>
      </c>
      <c r="H441" s="279" t="s">
        <v>1644</v>
      </c>
    </row>
    <row r="442" spans="2:8" x14ac:dyDescent="0.25">
      <c r="B442" s="270"/>
      <c r="G442" s="278">
        <v>81945</v>
      </c>
      <c r="H442" s="279" t="s">
        <v>1645</v>
      </c>
    </row>
    <row r="443" spans="2:8" x14ac:dyDescent="0.25">
      <c r="B443" s="270"/>
      <c r="G443" s="278">
        <v>81946</v>
      </c>
      <c r="H443" s="279" t="s">
        <v>1646</v>
      </c>
    </row>
    <row r="444" spans="2:8" x14ac:dyDescent="0.25">
      <c r="B444" s="270"/>
      <c r="G444" s="278">
        <v>82101</v>
      </c>
      <c r="H444" s="279" t="s">
        <v>1647</v>
      </c>
    </row>
    <row r="445" spans="2:8" x14ac:dyDescent="0.25">
      <c r="B445" s="270"/>
      <c r="G445" s="278">
        <v>82102</v>
      </c>
      <c r="H445" s="279" t="s">
        <v>1648</v>
      </c>
    </row>
    <row r="446" spans="2:8" x14ac:dyDescent="0.25">
      <c r="B446" s="270"/>
      <c r="G446" s="278">
        <v>82103</v>
      </c>
      <c r="H446" s="279" t="s">
        <v>1649</v>
      </c>
    </row>
    <row r="447" spans="2:8" x14ac:dyDescent="0.25">
      <c r="B447" s="270"/>
      <c r="G447" s="278">
        <v>82104</v>
      </c>
      <c r="H447" s="279" t="s">
        <v>1650</v>
      </c>
    </row>
    <row r="448" spans="2:8" x14ac:dyDescent="0.25">
      <c r="B448" s="270"/>
      <c r="G448" s="278">
        <v>82105</v>
      </c>
      <c r="H448" s="279" t="s">
        <v>1651</v>
      </c>
    </row>
    <row r="449" spans="2:8" x14ac:dyDescent="0.25">
      <c r="B449" s="270"/>
      <c r="G449" s="278">
        <v>82106</v>
      </c>
      <c r="H449" s="279" t="s">
        <v>1652</v>
      </c>
    </row>
    <row r="450" spans="2:8" x14ac:dyDescent="0.25">
      <c r="B450" s="270"/>
      <c r="G450" s="278">
        <v>82107</v>
      </c>
      <c r="H450" s="279" t="s">
        <v>1653</v>
      </c>
    </row>
    <row r="451" spans="2:8" x14ac:dyDescent="0.25">
      <c r="B451" s="270"/>
      <c r="G451" s="278">
        <v>82108</v>
      </c>
      <c r="H451" s="279" t="s">
        <v>1654</v>
      </c>
    </row>
    <row r="452" spans="2:8" x14ac:dyDescent="0.25">
      <c r="B452" s="270"/>
      <c r="G452" s="278">
        <v>82109</v>
      </c>
      <c r="H452" s="279" t="s">
        <v>1655</v>
      </c>
    </row>
    <row r="453" spans="2:8" x14ac:dyDescent="0.25">
      <c r="B453" s="270"/>
      <c r="G453" s="278">
        <v>82110</v>
      </c>
      <c r="H453" s="279" t="s">
        <v>1656</v>
      </c>
    </row>
    <row r="454" spans="2:8" x14ac:dyDescent="0.25">
      <c r="B454" s="270"/>
      <c r="G454" s="278">
        <v>82111</v>
      </c>
      <c r="H454" s="279" t="s">
        <v>1657</v>
      </c>
    </row>
    <row r="455" spans="2:8" x14ac:dyDescent="0.25">
      <c r="B455" s="270"/>
      <c r="G455" s="278">
        <v>82112</v>
      </c>
      <c r="H455" s="279" t="s">
        <v>1658</v>
      </c>
    </row>
    <row r="456" spans="2:8" x14ac:dyDescent="0.25">
      <c r="B456" s="270"/>
      <c r="G456" s="278">
        <v>82113</v>
      </c>
      <c r="H456" s="279" t="s">
        <v>1659</v>
      </c>
    </row>
    <row r="457" spans="2:8" x14ac:dyDescent="0.25">
      <c r="B457" s="270"/>
      <c r="G457" s="278">
        <v>82114</v>
      </c>
      <c r="H457" s="279" t="s">
        <v>1660</v>
      </c>
    </row>
    <row r="458" spans="2:8" x14ac:dyDescent="0.25">
      <c r="B458" s="270"/>
      <c r="G458" s="278">
        <v>82201</v>
      </c>
      <c r="H458" s="279" t="s">
        <v>950</v>
      </c>
    </row>
    <row r="459" spans="2:8" x14ac:dyDescent="0.25">
      <c r="B459" s="270"/>
      <c r="G459" s="278">
        <v>82202</v>
      </c>
      <c r="H459" s="279" t="s">
        <v>1661</v>
      </c>
    </row>
    <row r="460" spans="2:8" x14ac:dyDescent="0.25">
      <c r="B460" s="270"/>
      <c r="G460" s="278">
        <v>82203</v>
      </c>
      <c r="H460" s="279" t="s">
        <v>1662</v>
      </c>
    </row>
    <row r="461" spans="2:8" x14ac:dyDescent="0.25">
      <c r="B461" s="270"/>
      <c r="G461" s="278">
        <v>82204</v>
      </c>
      <c r="H461" s="279" t="s">
        <v>1663</v>
      </c>
    </row>
    <row r="462" spans="2:8" x14ac:dyDescent="0.25">
      <c r="B462" s="270"/>
      <c r="G462" s="278">
        <v>82205</v>
      </c>
      <c r="H462" s="279" t="s">
        <v>1664</v>
      </c>
    </row>
    <row r="463" spans="2:8" x14ac:dyDescent="0.25">
      <c r="B463" s="270"/>
      <c r="G463" s="278">
        <v>82206</v>
      </c>
      <c r="H463" s="279" t="s">
        <v>1665</v>
      </c>
    </row>
    <row r="464" spans="2:8" x14ac:dyDescent="0.25">
      <c r="B464" s="270"/>
      <c r="G464" s="278">
        <v>82207</v>
      </c>
      <c r="H464" s="279" t="s">
        <v>1666</v>
      </c>
    </row>
    <row r="465" spans="2:8" ht="25" x14ac:dyDescent="0.25">
      <c r="B465" s="270"/>
      <c r="G465" s="278">
        <v>82208</v>
      </c>
      <c r="H465" s="279" t="s">
        <v>1667</v>
      </c>
    </row>
    <row r="466" spans="2:8" x14ac:dyDescent="0.25">
      <c r="B466" s="270"/>
      <c r="G466" s="278">
        <v>82209</v>
      </c>
      <c r="H466" s="279" t="s">
        <v>1668</v>
      </c>
    </row>
    <row r="467" spans="2:8" x14ac:dyDescent="0.25">
      <c r="B467" s="270"/>
      <c r="G467" s="278">
        <v>82210</v>
      </c>
      <c r="H467" s="279" t="s">
        <v>1669</v>
      </c>
    </row>
    <row r="468" spans="2:8" x14ac:dyDescent="0.25">
      <c r="B468" s="270"/>
      <c r="G468" s="278">
        <v>82211</v>
      </c>
      <c r="H468" s="279" t="s">
        <v>1670</v>
      </c>
    </row>
    <row r="469" spans="2:8" x14ac:dyDescent="0.25">
      <c r="B469" s="270"/>
      <c r="G469" s="278">
        <v>82212</v>
      </c>
      <c r="H469" s="279" t="s">
        <v>1671</v>
      </c>
    </row>
    <row r="470" spans="2:8" ht="25" x14ac:dyDescent="0.25">
      <c r="B470" s="270"/>
      <c r="G470" s="278">
        <v>82213</v>
      </c>
      <c r="H470" s="279" t="s">
        <v>1672</v>
      </c>
    </row>
    <row r="471" spans="2:8" x14ac:dyDescent="0.25">
      <c r="B471" s="270"/>
      <c r="G471" s="278">
        <v>82214</v>
      </c>
      <c r="H471" s="279" t="s">
        <v>1673</v>
      </c>
    </row>
    <row r="472" spans="2:8" x14ac:dyDescent="0.25">
      <c r="B472" s="270"/>
      <c r="G472" s="278">
        <v>82301</v>
      </c>
      <c r="H472" s="279" t="s">
        <v>1674</v>
      </c>
    </row>
    <row r="473" spans="2:8" x14ac:dyDescent="0.25">
      <c r="B473" s="270"/>
      <c r="G473" s="278">
        <v>82302</v>
      </c>
      <c r="H473" s="279" t="s">
        <v>1675</v>
      </c>
    </row>
    <row r="474" spans="2:8" x14ac:dyDescent="0.25">
      <c r="B474" s="270"/>
      <c r="G474" s="278">
        <v>82303</v>
      </c>
      <c r="H474" s="279" t="s">
        <v>1676</v>
      </c>
    </row>
    <row r="475" spans="2:8" x14ac:dyDescent="0.25">
      <c r="B475" s="270"/>
      <c r="G475" s="278">
        <v>82304</v>
      </c>
      <c r="H475" s="279" t="s">
        <v>1677</v>
      </c>
    </row>
    <row r="476" spans="2:8" x14ac:dyDescent="0.25">
      <c r="B476" s="270"/>
      <c r="G476" s="278">
        <v>82305</v>
      </c>
      <c r="H476" s="279" t="s">
        <v>1678</v>
      </c>
    </row>
    <row r="477" spans="2:8" x14ac:dyDescent="0.25">
      <c r="B477" s="270"/>
      <c r="G477" s="278">
        <v>82306</v>
      </c>
      <c r="H477" s="279" t="s">
        <v>1679</v>
      </c>
    </row>
    <row r="478" spans="2:8" x14ac:dyDescent="0.25">
      <c r="B478" s="270"/>
      <c r="G478" s="278">
        <v>82307</v>
      </c>
      <c r="H478" s="279" t="s">
        <v>1680</v>
      </c>
    </row>
    <row r="479" spans="2:8" x14ac:dyDescent="0.25">
      <c r="B479" s="270"/>
      <c r="G479" s="278">
        <v>82308</v>
      </c>
      <c r="H479" s="279" t="s">
        <v>1681</v>
      </c>
    </row>
    <row r="480" spans="2:8" x14ac:dyDescent="0.25">
      <c r="B480" s="270"/>
      <c r="G480" s="278">
        <v>82309</v>
      </c>
      <c r="H480" s="279" t="s">
        <v>1682</v>
      </c>
    </row>
    <row r="481" spans="2:8" x14ac:dyDescent="0.25">
      <c r="B481" s="270"/>
      <c r="G481" s="278">
        <v>82310</v>
      </c>
      <c r="H481" s="279" t="s">
        <v>1683</v>
      </c>
    </row>
    <row r="482" spans="2:8" x14ac:dyDescent="0.25">
      <c r="B482" s="270"/>
      <c r="G482" s="278">
        <v>82311</v>
      </c>
      <c r="H482" s="279" t="s">
        <v>1684</v>
      </c>
    </row>
    <row r="483" spans="2:8" x14ac:dyDescent="0.25">
      <c r="B483" s="270"/>
      <c r="G483" s="278">
        <v>82312</v>
      </c>
      <c r="H483" s="279" t="s">
        <v>1685</v>
      </c>
    </row>
    <row r="484" spans="2:8" x14ac:dyDescent="0.25">
      <c r="B484" s="270"/>
      <c r="G484" s="278">
        <v>82313</v>
      </c>
      <c r="H484" s="279" t="s">
        <v>1686</v>
      </c>
    </row>
    <row r="485" spans="2:8" x14ac:dyDescent="0.25">
      <c r="B485" s="270"/>
      <c r="G485" s="278">
        <v>82314</v>
      </c>
      <c r="H485" s="279" t="s">
        <v>1687</v>
      </c>
    </row>
    <row r="486" spans="2:8" x14ac:dyDescent="0.25">
      <c r="B486" s="270"/>
      <c r="G486" s="278">
        <v>82315</v>
      </c>
      <c r="H486" s="279" t="s">
        <v>1688</v>
      </c>
    </row>
    <row r="487" spans="2:8" x14ac:dyDescent="0.25">
      <c r="B487" s="270"/>
      <c r="G487" s="278">
        <v>82316</v>
      </c>
      <c r="H487" s="279" t="s">
        <v>1689</v>
      </c>
    </row>
    <row r="488" spans="2:8" x14ac:dyDescent="0.25">
      <c r="B488" s="270"/>
      <c r="G488" s="278">
        <v>82317</v>
      </c>
      <c r="H488" s="279" t="s">
        <v>1690</v>
      </c>
    </row>
    <row r="489" spans="2:8" x14ac:dyDescent="0.25">
      <c r="B489" s="270"/>
      <c r="G489" s="278">
        <v>82318</v>
      </c>
      <c r="H489" s="279" t="s">
        <v>1691</v>
      </c>
    </row>
    <row r="490" spans="2:8" x14ac:dyDescent="0.25">
      <c r="B490" s="270"/>
      <c r="G490" s="278">
        <v>82319</v>
      </c>
      <c r="H490" s="279" t="s">
        <v>1692</v>
      </c>
    </row>
    <row r="491" spans="2:8" x14ac:dyDescent="0.25">
      <c r="B491" s="270"/>
      <c r="G491" s="278">
        <v>82320</v>
      </c>
      <c r="H491" s="279" t="s">
        <v>1693</v>
      </c>
    </row>
    <row r="492" spans="2:8" x14ac:dyDescent="0.25">
      <c r="B492" s="270"/>
      <c r="G492" s="278">
        <v>82321</v>
      </c>
      <c r="H492" s="279" t="s">
        <v>1694</v>
      </c>
    </row>
    <row r="493" spans="2:8" x14ac:dyDescent="0.25">
      <c r="B493" s="270"/>
      <c r="G493" s="278">
        <v>82322</v>
      </c>
      <c r="H493" s="279" t="s">
        <v>1695</v>
      </c>
    </row>
    <row r="494" spans="2:8" x14ac:dyDescent="0.25">
      <c r="B494" s="270"/>
      <c r="G494" s="278">
        <v>82323</v>
      </c>
      <c r="H494" s="279" t="s">
        <v>1696</v>
      </c>
    </row>
    <row r="495" spans="2:8" x14ac:dyDescent="0.25">
      <c r="B495" s="270"/>
      <c r="G495" s="278">
        <v>82324</v>
      </c>
      <c r="H495" s="279" t="s">
        <v>1697</v>
      </c>
    </row>
    <row r="496" spans="2:8" x14ac:dyDescent="0.25">
      <c r="B496" s="270"/>
      <c r="G496" s="278">
        <v>82325</v>
      </c>
      <c r="H496" s="279" t="s">
        <v>1698</v>
      </c>
    </row>
    <row r="497" spans="2:8" x14ac:dyDescent="0.25">
      <c r="B497" s="270"/>
      <c r="G497" s="278">
        <v>82401</v>
      </c>
      <c r="H497" s="279" t="s">
        <v>1699</v>
      </c>
    </row>
    <row r="498" spans="2:8" x14ac:dyDescent="0.25">
      <c r="B498" s="270"/>
      <c r="G498" s="278">
        <v>82402</v>
      </c>
      <c r="H498" s="279" t="s">
        <v>1700</v>
      </c>
    </row>
    <row r="499" spans="2:8" x14ac:dyDescent="0.25">
      <c r="B499" s="270"/>
      <c r="G499" s="278">
        <v>82403</v>
      </c>
      <c r="H499" s="279" t="s">
        <v>1701</v>
      </c>
    </row>
    <row r="500" spans="2:8" x14ac:dyDescent="0.25">
      <c r="B500" s="270"/>
      <c r="G500" s="278">
        <v>82404</v>
      </c>
      <c r="H500" s="279" t="s">
        <v>1702</v>
      </c>
    </row>
    <row r="501" spans="2:8" x14ac:dyDescent="0.25">
      <c r="B501" s="270"/>
      <c r="G501" s="278">
        <v>82405</v>
      </c>
      <c r="H501" s="279" t="s">
        <v>1703</v>
      </c>
    </row>
    <row r="502" spans="2:8" x14ac:dyDescent="0.25">
      <c r="B502" s="270"/>
      <c r="G502" s="278">
        <v>82406</v>
      </c>
      <c r="H502" s="279" t="s">
        <v>1704</v>
      </c>
    </row>
    <row r="503" spans="2:8" x14ac:dyDescent="0.25">
      <c r="B503" s="270"/>
      <c r="G503" s="278">
        <v>82407</v>
      </c>
      <c r="H503" s="279" t="s">
        <v>1705</v>
      </c>
    </row>
    <row r="504" spans="2:8" x14ac:dyDescent="0.25">
      <c r="B504" s="270"/>
      <c r="G504" s="278">
        <v>82408</v>
      </c>
      <c r="H504" s="279" t="s">
        <v>1706</v>
      </c>
    </row>
    <row r="505" spans="2:8" x14ac:dyDescent="0.25">
      <c r="B505" s="270"/>
      <c r="G505" s="278">
        <v>82409</v>
      </c>
      <c r="H505" s="279" t="s">
        <v>1707</v>
      </c>
    </row>
    <row r="506" spans="2:8" x14ac:dyDescent="0.25">
      <c r="B506" s="270"/>
      <c r="G506" s="278">
        <v>82501</v>
      </c>
      <c r="H506" s="279" t="s">
        <v>1535</v>
      </c>
    </row>
    <row r="507" spans="2:8" x14ac:dyDescent="0.25">
      <c r="B507" s="270"/>
      <c r="G507" s="278">
        <v>82502</v>
      </c>
      <c r="H507" s="279" t="s">
        <v>1708</v>
      </c>
    </row>
    <row r="508" spans="2:8" x14ac:dyDescent="0.25">
      <c r="B508" s="270"/>
      <c r="G508" s="278">
        <v>82503</v>
      </c>
      <c r="H508" s="279" t="s">
        <v>1709</v>
      </c>
    </row>
    <row r="509" spans="2:8" x14ac:dyDescent="0.25">
      <c r="B509" s="270"/>
      <c r="G509" s="278">
        <v>82504</v>
      </c>
      <c r="H509" s="279" t="s">
        <v>1710</v>
      </c>
    </row>
    <row r="510" spans="2:8" x14ac:dyDescent="0.25">
      <c r="B510" s="270"/>
      <c r="G510" s="278">
        <v>82505</v>
      </c>
      <c r="H510" s="279" t="s">
        <v>1711</v>
      </c>
    </row>
    <row r="511" spans="2:8" x14ac:dyDescent="0.25">
      <c r="B511" s="270"/>
      <c r="G511" s="278">
        <v>82506</v>
      </c>
      <c r="H511" s="279" t="s">
        <v>1712</v>
      </c>
    </row>
    <row r="512" spans="2:8" x14ac:dyDescent="0.25">
      <c r="B512" s="270"/>
      <c r="G512" s="278">
        <v>82507</v>
      </c>
      <c r="H512" s="279" t="s">
        <v>1713</v>
      </c>
    </row>
    <row r="513" spans="2:8" x14ac:dyDescent="0.25">
      <c r="B513" s="270"/>
      <c r="G513" s="278">
        <v>82508</v>
      </c>
      <c r="H513" s="279" t="s">
        <v>1714</v>
      </c>
    </row>
    <row r="514" spans="2:8" x14ac:dyDescent="0.25">
      <c r="B514" s="270"/>
      <c r="G514" s="278">
        <v>82509</v>
      </c>
      <c r="H514" s="279" t="s">
        <v>1715</v>
      </c>
    </row>
    <row r="515" spans="2:8" x14ac:dyDescent="0.25">
      <c r="B515" s="270"/>
      <c r="G515" s="278">
        <v>82510</v>
      </c>
      <c r="H515" s="279" t="s">
        <v>1716</v>
      </c>
    </row>
    <row r="516" spans="2:8" x14ac:dyDescent="0.25">
      <c r="B516" s="270"/>
      <c r="G516" s="278">
        <v>82511</v>
      </c>
      <c r="H516" s="279" t="s">
        <v>1717</v>
      </c>
    </row>
    <row r="517" spans="2:8" x14ac:dyDescent="0.25">
      <c r="B517" s="270"/>
      <c r="G517" s="278">
        <v>82512</v>
      </c>
      <c r="H517" s="279" t="s">
        <v>1718</v>
      </c>
    </row>
    <row r="518" spans="2:8" x14ac:dyDescent="0.25">
      <c r="B518" s="270"/>
      <c r="G518" s="278">
        <v>82513</v>
      </c>
      <c r="H518" s="279" t="s">
        <v>1719</v>
      </c>
    </row>
    <row r="519" spans="2:8" x14ac:dyDescent="0.25">
      <c r="B519" s="270"/>
      <c r="G519" s="278">
        <v>82514</v>
      </c>
      <c r="H519" s="279" t="s">
        <v>1720</v>
      </c>
    </row>
    <row r="520" spans="2:8" x14ac:dyDescent="0.25">
      <c r="B520" s="270"/>
      <c r="G520" s="278">
        <v>82515</v>
      </c>
      <c r="H520" s="279" t="s">
        <v>1721</v>
      </c>
    </row>
    <row r="521" spans="2:8" x14ac:dyDescent="0.25">
      <c r="B521" s="270"/>
      <c r="G521" s="278">
        <v>82516</v>
      </c>
      <c r="H521" s="279" t="s">
        <v>1722</v>
      </c>
    </row>
    <row r="522" spans="2:8" x14ac:dyDescent="0.25">
      <c r="B522" s="270"/>
      <c r="G522" s="278">
        <v>82517</v>
      </c>
      <c r="H522" s="279" t="s">
        <v>1723</v>
      </c>
    </row>
    <row r="523" spans="2:8" x14ac:dyDescent="0.25">
      <c r="B523" s="270"/>
      <c r="G523" s="278">
        <v>82518</v>
      </c>
      <c r="H523" s="279" t="s">
        <v>1724</v>
      </c>
    </row>
    <row r="524" spans="2:8" x14ac:dyDescent="0.25">
      <c r="B524" s="270"/>
      <c r="G524" s="278">
        <v>82519</v>
      </c>
      <c r="H524" s="279" t="s">
        <v>1725</v>
      </c>
    </row>
    <row r="525" spans="2:8" x14ac:dyDescent="0.25">
      <c r="B525" s="270"/>
      <c r="G525" s="278">
        <v>82520</v>
      </c>
      <c r="H525" s="279" t="s">
        <v>1726</v>
      </c>
    </row>
    <row r="526" spans="2:8" x14ac:dyDescent="0.25">
      <c r="B526" s="270"/>
      <c r="G526" s="278">
        <v>82521</v>
      </c>
      <c r="H526" s="279" t="s">
        <v>1727</v>
      </c>
    </row>
    <row r="527" spans="2:8" x14ac:dyDescent="0.25">
      <c r="B527" s="270"/>
      <c r="G527" s="278">
        <v>82522</v>
      </c>
      <c r="H527" s="279" t="s">
        <v>1728</v>
      </c>
    </row>
    <row r="528" spans="2:8" x14ac:dyDescent="0.25">
      <c r="B528" s="270"/>
      <c r="G528" s="278">
        <v>82523</v>
      </c>
      <c r="H528" s="279" t="s">
        <v>1729</v>
      </c>
    </row>
    <row r="529" spans="2:8" x14ac:dyDescent="0.25">
      <c r="B529" s="270"/>
      <c r="G529" s="278">
        <v>82524</v>
      </c>
      <c r="H529" s="279" t="s">
        <v>1730</v>
      </c>
    </row>
    <row r="530" spans="2:8" x14ac:dyDescent="0.25">
      <c r="B530" s="270"/>
      <c r="G530" s="278">
        <v>82525</v>
      </c>
      <c r="H530" s="279" t="s">
        <v>1731</v>
      </c>
    </row>
    <row r="531" spans="2:8" x14ac:dyDescent="0.25">
      <c r="B531" s="270"/>
      <c r="G531" s="278">
        <v>82526</v>
      </c>
      <c r="H531" s="279" t="s">
        <v>1732</v>
      </c>
    </row>
    <row r="532" spans="2:8" x14ac:dyDescent="0.25">
      <c r="B532" s="270"/>
      <c r="G532" s="278">
        <v>82527</v>
      </c>
      <c r="H532" s="279" t="s">
        <v>1733</v>
      </c>
    </row>
    <row r="533" spans="2:8" x14ac:dyDescent="0.25">
      <c r="B533" s="270"/>
      <c r="G533" s="278">
        <v>82528</v>
      </c>
      <c r="H533" s="279" t="s">
        <v>1734</v>
      </c>
    </row>
    <row r="534" spans="2:8" x14ac:dyDescent="0.25">
      <c r="B534" s="270"/>
      <c r="G534" s="278">
        <v>82529</v>
      </c>
      <c r="H534" s="279" t="s">
        <v>1735</v>
      </c>
    </row>
    <row r="535" spans="2:8" x14ac:dyDescent="0.25">
      <c r="B535" s="270"/>
      <c r="G535" s="278">
        <v>82530</v>
      </c>
      <c r="H535" s="279" t="s">
        <v>1736</v>
      </c>
    </row>
    <row r="536" spans="2:8" x14ac:dyDescent="0.25">
      <c r="B536" s="270"/>
      <c r="G536" s="278">
        <v>82531</v>
      </c>
      <c r="H536" s="279" t="s">
        <v>1737</v>
      </c>
    </row>
    <row r="537" spans="2:8" x14ac:dyDescent="0.25">
      <c r="B537" s="270"/>
      <c r="G537" s="278">
        <v>82532</v>
      </c>
      <c r="H537" s="279" t="s">
        <v>1738</v>
      </c>
    </row>
    <row r="538" spans="2:8" x14ac:dyDescent="0.25">
      <c r="B538" s="270"/>
      <c r="G538" s="278">
        <v>82533</v>
      </c>
      <c r="H538" s="279" t="s">
        <v>1739</v>
      </c>
    </row>
    <row r="539" spans="2:8" x14ac:dyDescent="0.25">
      <c r="B539" s="270"/>
      <c r="G539" s="278">
        <v>82534</v>
      </c>
      <c r="H539" s="279" t="s">
        <v>1740</v>
      </c>
    </row>
    <row r="540" spans="2:8" x14ac:dyDescent="0.25">
      <c r="B540" s="270"/>
      <c r="G540" s="278">
        <v>82535</v>
      </c>
      <c r="H540" s="279" t="s">
        <v>1741</v>
      </c>
    </row>
    <row r="541" spans="2:8" x14ac:dyDescent="0.25">
      <c r="B541" s="270"/>
      <c r="G541" s="278">
        <v>82536</v>
      </c>
      <c r="H541" s="279" t="s">
        <v>1742</v>
      </c>
    </row>
    <row r="542" spans="2:8" x14ac:dyDescent="0.25">
      <c r="B542" s="270"/>
      <c r="G542" s="278">
        <v>82537</v>
      </c>
      <c r="H542" s="279" t="s">
        <v>1743</v>
      </c>
    </row>
    <row r="543" spans="2:8" x14ac:dyDescent="0.25">
      <c r="B543" s="270"/>
      <c r="G543" s="278">
        <v>82538</v>
      </c>
      <c r="H543" s="279" t="s">
        <v>1744</v>
      </c>
    </row>
    <row r="544" spans="2:8" x14ac:dyDescent="0.25">
      <c r="B544" s="270"/>
      <c r="G544" s="278">
        <v>82539</v>
      </c>
      <c r="H544" s="279" t="s">
        <v>1745</v>
      </c>
    </row>
    <row r="545" spans="2:8" x14ac:dyDescent="0.25">
      <c r="B545" s="270"/>
      <c r="G545" s="278">
        <v>82540</v>
      </c>
      <c r="H545" s="279" t="s">
        <v>1746</v>
      </c>
    </row>
    <row r="546" spans="2:8" x14ac:dyDescent="0.25">
      <c r="B546" s="270"/>
      <c r="G546" s="278">
        <v>82541</v>
      </c>
      <c r="H546" s="279" t="s">
        <v>1747</v>
      </c>
    </row>
    <row r="547" spans="2:8" x14ac:dyDescent="0.25">
      <c r="B547" s="270"/>
      <c r="G547" s="278">
        <v>82542</v>
      </c>
      <c r="H547" s="279" t="s">
        <v>1748</v>
      </c>
    </row>
    <row r="548" spans="2:8" x14ac:dyDescent="0.25">
      <c r="B548" s="270"/>
      <c r="G548" s="278">
        <v>82543</v>
      </c>
      <c r="H548" s="279" t="s">
        <v>1749</v>
      </c>
    </row>
    <row r="549" spans="2:8" x14ac:dyDescent="0.25">
      <c r="B549" s="270"/>
      <c r="G549" s="278">
        <v>82544</v>
      </c>
      <c r="H549" s="279" t="s">
        <v>1750</v>
      </c>
    </row>
    <row r="550" spans="2:8" x14ac:dyDescent="0.25">
      <c r="B550" s="270"/>
      <c r="G550" s="278">
        <v>82545</v>
      </c>
      <c r="H550" s="279" t="s">
        <v>1751</v>
      </c>
    </row>
    <row r="551" spans="2:8" x14ac:dyDescent="0.25">
      <c r="B551" s="270"/>
      <c r="G551" s="278">
        <v>82546</v>
      </c>
      <c r="H551" s="279" t="s">
        <v>1752</v>
      </c>
    </row>
    <row r="552" spans="2:8" x14ac:dyDescent="0.25">
      <c r="B552" s="270"/>
      <c r="G552" s="278">
        <v>82547</v>
      </c>
      <c r="H552" s="279" t="s">
        <v>1753</v>
      </c>
    </row>
    <row r="553" spans="2:8" x14ac:dyDescent="0.25">
      <c r="B553" s="270"/>
      <c r="G553" s="278">
        <v>82548</v>
      </c>
      <c r="H553" s="279" t="s">
        <v>1754</v>
      </c>
    </row>
    <row r="554" spans="2:8" x14ac:dyDescent="0.25">
      <c r="B554" s="270"/>
      <c r="G554" s="278">
        <v>82549</v>
      </c>
      <c r="H554" s="279" t="s">
        <v>1755</v>
      </c>
    </row>
    <row r="555" spans="2:8" x14ac:dyDescent="0.25">
      <c r="B555" s="270"/>
      <c r="G555" s="278">
        <v>82550</v>
      </c>
      <c r="H555" s="279" t="s">
        <v>1756</v>
      </c>
    </row>
    <row r="556" spans="2:8" x14ac:dyDescent="0.25">
      <c r="B556" s="270"/>
      <c r="G556" s="278">
        <v>82551</v>
      </c>
      <c r="H556" s="279" t="s">
        <v>1757</v>
      </c>
    </row>
    <row r="557" spans="2:8" x14ac:dyDescent="0.25">
      <c r="B557" s="270"/>
      <c r="G557" s="278">
        <v>82552</v>
      </c>
      <c r="H557" s="279" t="s">
        <v>1758</v>
      </c>
    </row>
    <row r="558" spans="2:8" x14ac:dyDescent="0.25">
      <c r="B558" s="270"/>
      <c r="G558" s="278">
        <v>82601</v>
      </c>
      <c r="H558" s="279" t="s">
        <v>1759</v>
      </c>
    </row>
    <row r="559" spans="2:8" x14ac:dyDescent="0.25">
      <c r="B559" s="270"/>
      <c r="G559" s="278">
        <v>82602</v>
      </c>
      <c r="H559" s="279" t="s">
        <v>1760</v>
      </c>
    </row>
    <row r="560" spans="2:8" x14ac:dyDescent="0.25">
      <c r="B560" s="270"/>
      <c r="G560" s="278">
        <v>82603</v>
      </c>
      <c r="H560" s="279" t="s">
        <v>1761</v>
      </c>
    </row>
    <row r="561" spans="2:8" x14ac:dyDescent="0.25">
      <c r="B561" s="270"/>
      <c r="G561" s="278">
        <v>82604</v>
      </c>
      <c r="H561" s="279" t="s">
        <v>1762</v>
      </c>
    </row>
    <row r="562" spans="2:8" x14ac:dyDescent="0.25">
      <c r="B562" s="270"/>
      <c r="G562" s="278">
        <v>82605</v>
      </c>
      <c r="H562" s="279" t="s">
        <v>1763</v>
      </c>
    </row>
    <row r="563" spans="2:8" x14ac:dyDescent="0.25">
      <c r="B563" s="270"/>
      <c r="G563" s="278">
        <v>82606</v>
      </c>
      <c r="H563" s="279" t="s">
        <v>1764</v>
      </c>
    </row>
    <row r="564" spans="2:8" x14ac:dyDescent="0.25">
      <c r="B564" s="270"/>
      <c r="G564" s="278">
        <v>82607</v>
      </c>
      <c r="H564" s="279" t="s">
        <v>1765</v>
      </c>
    </row>
    <row r="565" spans="2:8" x14ac:dyDescent="0.25">
      <c r="B565" s="270"/>
      <c r="G565" s="278">
        <v>82608</v>
      </c>
      <c r="H565" s="279" t="s">
        <v>1766</v>
      </c>
    </row>
    <row r="566" spans="2:8" x14ac:dyDescent="0.25">
      <c r="B566" s="270"/>
      <c r="G566" s="278">
        <v>82609</v>
      </c>
      <c r="H566" s="279" t="s">
        <v>1767</v>
      </c>
    </row>
    <row r="567" spans="2:8" x14ac:dyDescent="0.25">
      <c r="B567" s="270"/>
      <c r="G567" s="278">
        <v>82610</v>
      </c>
      <c r="H567" s="279" t="s">
        <v>1768</v>
      </c>
    </row>
    <row r="568" spans="2:8" x14ac:dyDescent="0.25">
      <c r="B568" s="270"/>
      <c r="G568" s="278">
        <v>82611</v>
      </c>
      <c r="H568" s="279" t="s">
        <v>1769</v>
      </c>
    </row>
    <row r="569" spans="2:8" x14ac:dyDescent="0.25">
      <c r="B569" s="270"/>
      <c r="G569" s="278">
        <v>82612</v>
      </c>
      <c r="H569" s="279" t="s">
        <v>1770</v>
      </c>
    </row>
    <row r="570" spans="2:8" x14ac:dyDescent="0.25">
      <c r="B570" s="270"/>
      <c r="G570" s="278">
        <v>82613</v>
      </c>
      <c r="H570" s="279" t="s">
        <v>1771</v>
      </c>
    </row>
    <row r="571" spans="2:8" x14ac:dyDescent="0.25">
      <c r="B571" s="270"/>
      <c r="G571" s="278">
        <v>82614</v>
      </c>
      <c r="H571" s="279" t="s">
        <v>1772</v>
      </c>
    </row>
    <row r="572" spans="2:8" x14ac:dyDescent="0.25">
      <c r="B572" s="270"/>
      <c r="G572" s="278">
        <v>82615</v>
      </c>
      <c r="H572" s="279" t="s">
        <v>1773</v>
      </c>
    </row>
    <row r="573" spans="2:8" x14ac:dyDescent="0.25">
      <c r="B573" s="270"/>
      <c r="G573" s="278">
        <v>82616</v>
      </c>
      <c r="H573" s="279" t="s">
        <v>1774</v>
      </c>
    </row>
    <row r="574" spans="2:8" x14ac:dyDescent="0.25">
      <c r="B574" s="270"/>
      <c r="G574" s="278">
        <v>82617</v>
      </c>
      <c r="H574" s="279" t="s">
        <v>1775</v>
      </c>
    </row>
    <row r="575" spans="2:8" x14ac:dyDescent="0.25">
      <c r="B575" s="270"/>
      <c r="G575" s="278">
        <v>82618</v>
      </c>
      <c r="H575" s="279" t="s">
        <v>1776</v>
      </c>
    </row>
    <row r="576" spans="2:8" x14ac:dyDescent="0.25">
      <c r="B576" s="270"/>
      <c r="G576" s="278">
        <v>82619</v>
      </c>
      <c r="H576" s="279" t="s">
        <v>1777</v>
      </c>
    </row>
    <row r="577" spans="2:8" x14ac:dyDescent="0.25">
      <c r="B577" s="270"/>
      <c r="G577" s="278">
        <v>82620</v>
      </c>
      <c r="H577" s="279" t="s">
        <v>1778</v>
      </c>
    </row>
    <row r="578" spans="2:8" x14ac:dyDescent="0.25">
      <c r="B578" s="270"/>
      <c r="G578" s="278">
        <v>82621</v>
      </c>
      <c r="H578" s="279" t="s">
        <v>1779</v>
      </c>
    </row>
    <row r="579" spans="2:8" x14ac:dyDescent="0.25">
      <c r="B579" s="270"/>
      <c r="G579" s="278">
        <v>82622</v>
      </c>
      <c r="H579" s="279" t="s">
        <v>1780</v>
      </c>
    </row>
    <row r="580" spans="2:8" x14ac:dyDescent="0.25">
      <c r="B580" s="270"/>
      <c r="G580" s="278">
        <v>82623</v>
      </c>
      <c r="H580" s="279" t="s">
        <v>1781</v>
      </c>
    </row>
    <row r="581" spans="2:8" x14ac:dyDescent="0.25">
      <c r="B581" s="270"/>
      <c r="G581" s="278">
        <v>82624</v>
      </c>
      <c r="H581" s="279" t="s">
        <v>1782</v>
      </c>
    </row>
    <row r="582" spans="2:8" x14ac:dyDescent="0.25">
      <c r="B582" s="270"/>
      <c r="G582" s="278">
        <v>82701</v>
      </c>
      <c r="H582" s="279" t="s">
        <v>1783</v>
      </c>
    </row>
    <row r="583" spans="2:8" x14ac:dyDescent="0.25">
      <c r="B583" s="270"/>
      <c r="G583" s="278">
        <v>82702</v>
      </c>
      <c r="H583" s="279" t="s">
        <v>1784</v>
      </c>
    </row>
    <row r="584" spans="2:8" x14ac:dyDescent="0.25">
      <c r="B584" s="270"/>
      <c r="G584" s="278">
        <v>82703</v>
      </c>
      <c r="H584" s="279" t="s">
        <v>1785</v>
      </c>
    </row>
    <row r="585" spans="2:8" x14ac:dyDescent="0.25">
      <c r="B585" s="270"/>
      <c r="G585" s="278">
        <v>82704</v>
      </c>
      <c r="H585" s="279" t="s">
        <v>1786</v>
      </c>
    </row>
    <row r="586" spans="2:8" x14ac:dyDescent="0.25">
      <c r="B586" s="270"/>
      <c r="G586" s="278">
        <v>82705</v>
      </c>
      <c r="H586" s="279" t="s">
        <v>1787</v>
      </c>
    </row>
    <row r="587" spans="2:8" x14ac:dyDescent="0.25">
      <c r="B587" s="270"/>
      <c r="G587" s="278">
        <v>82706</v>
      </c>
      <c r="H587" s="279" t="s">
        <v>1788</v>
      </c>
    </row>
    <row r="588" spans="2:8" x14ac:dyDescent="0.25">
      <c r="B588" s="270"/>
      <c r="G588" s="278">
        <v>82707</v>
      </c>
      <c r="H588" s="279" t="s">
        <v>1789</v>
      </c>
    </row>
    <row r="589" spans="2:8" x14ac:dyDescent="0.25">
      <c r="B589" s="270"/>
      <c r="G589" s="278">
        <v>82708</v>
      </c>
      <c r="H589" s="279" t="s">
        <v>1790</v>
      </c>
    </row>
    <row r="590" spans="2:8" x14ac:dyDescent="0.25">
      <c r="B590" s="270"/>
      <c r="G590" s="278">
        <v>82801</v>
      </c>
      <c r="H590" s="279" t="s">
        <v>1791</v>
      </c>
    </row>
    <row r="591" spans="2:8" x14ac:dyDescent="0.25">
      <c r="B591" s="270"/>
      <c r="G591" s="278">
        <v>82802</v>
      </c>
      <c r="H591" s="279" t="s">
        <v>1792</v>
      </c>
    </row>
    <row r="592" spans="2:8" x14ac:dyDescent="0.25">
      <c r="B592" s="270"/>
      <c r="G592" s="278">
        <v>82803</v>
      </c>
      <c r="H592" s="279" t="s">
        <v>1793</v>
      </c>
    </row>
    <row r="593" spans="2:8" x14ac:dyDescent="0.25">
      <c r="B593" s="270"/>
      <c r="G593" s="278">
        <v>82804</v>
      </c>
      <c r="H593" s="279" t="s">
        <v>1794</v>
      </c>
    </row>
    <row r="594" spans="2:8" x14ac:dyDescent="0.25">
      <c r="B594" s="270"/>
      <c r="G594" s="278">
        <v>82805</v>
      </c>
      <c r="H594" s="279" t="s">
        <v>1795</v>
      </c>
    </row>
    <row r="595" spans="2:8" x14ac:dyDescent="0.25">
      <c r="B595" s="270"/>
      <c r="G595" s="278">
        <v>82806</v>
      </c>
      <c r="H595" s="279" t="s">
        <v>1796</v>
      </c>
    </row>
    <row r="596" spans="2:8" x14ac:dyDescent="0.25">
      <c r="B596" s="270"/>
      <c r="G596" s="278">
        <v>82807</v>
      </c>
      <c r="H596" s="279" t="s">
        <v>1797</v>
      </c>
    </row>
    <row r="597" spans="2:8" x14ac:dyDescent="0.25">
      <c r="B597" s="270"/>
      <c r="G597" s="278">
        <v>82808</v>
      </c>
      <c r="H597" s="279" t="s">
        <v>1798</v>
      </c>
    </row>
    <row r="598" spans="2:8" x14ac:dyDescent="0.25">
      <c r="B598" s="270"/>
      <c r="G598" s="278">
        <v>82809</v>
      </c>
      <c r="H598" s="279" t="s">
        <v>1799</v>
      </c>
    </row>
    <row r="599" spans="2:8" x14ac:dyDescent="0.25">
      <c r="B599" s="270"/>
      <c r="G599" s="278">
        <v>82810</v>
      </c>
      <c r="H599" s="279" t="s">
        <v>1800</v>
      </c>
    </row>
    <row r="600" spans="2:8" x14ac:dyDescent="0.25">
      <c r="B600" s="270"/>
      <c r="G600" s="278">
        <v>82901</v>
      </c>
      <c r="H600" s="279" t="s">
        <v>1801</v>
      </c>
    </row>
    <row r="601" spans="2:8" x14ac:dyDescent="0.25">
      <c r="B601" s="270"/>
      <c r="G601" s="278">
        <v>82902</v>
      </c>
      <c r="H601" s="279" t="s">
        <v>1802</v>
      </c>
    </row>
    <row r="602" spans="2:8" x14ac:dyDescent="0.25">
      <c r="B602" s="270"/>
      <c r="G602" s="278">
        <v>82903</v>
      </c>
      <c r="H602" s="279" t="s">
        <v>1803</v>
      </c>
    </row>
    <row r="603" spans="2:8" x14ac:dyDescent="0.25">
      <c r="B603" s="270"/>
      <c r="G603" s="278">
        <v>82904</v>
      </c>
      <c r="H603" s="279" t="s">
        <v>1804</v>
      </c>
    </row>
    <row r="604" spans="2:8" x14ac:dyDescent="0.25">
      <c r="B604" s="270"/>
      <c r="G604" s="278">
        <v>82905</v>
      </c>
      <c r="H604" s="279" t="s">
        <v>1805</v>
      </c>
    </row>
    <row r="605" spans="2:8" x14ac:dyDescent="0.25">
      <c r="B605" s="270"/>
      <c r="G605" s="278">
        <v>82906</v>
      </c>
      <c r="H605" s="279" t="s">
        <v>1806</v>
      </c>
    </row>
    <row r="606" spans="2:8" x14ac:dyDescent="0.25">
      <c r="B606" s="270"/>
      <c r="G606" s="278">
        <v>82907</v>
      </c>
      <c r="H606" s="279" t="s">
        <v>1807</v>
      </c>
    </row>
    <row r="607" spans="2:8" x14ac:dyDescent="0.25">
      <c r="B607" s="270"/>
      <c r="G607" s="278">
        <v>82908</v>
      </c>
      <c r="H607" s="279" t="s">
        <v>1808</v>
      </c>
    </row>
    <row r="608" spans="2:8" x14ac:dyDescent="0.25">
      <c r="B608" s="270"/>
      <c r="G608" s="278">
        <v>83101</v>
      </c>
      <c r="H608" s="279" t="s">
        <v>1809</v>
      </c>
    </row>
    <row r="609" spans="2:8" x14ac:dyDescent="0.25">
      <c r="B609" s="270"/>
      <c r="G609" s="278">
        <v>83102</v>
      </c>
      <c r="H609" s="279" t="s">
        <v>1810</v>
      </c>
    </row>
    <row r="610" spans="2:8" x14ac:dyDescent="0.25">
      <c r="B610" s="270"/>
      <c r="G610" s="278">
        <v>83103</v>
      </c>
      <c r="H610" s="279" t="s">
        <v>1811</v>
      </c>
    </row>
    <row r="611" spans="2:8" x14ac:dyDescent="0.25">
      <c r="B611" s="270"/>
      <c r="G611" s="278">
        <v>83104</v>
      </c>
      <c r="H611" s="279" t="s">
        <v>1812</v>
      </c>
    </row>
    <row r="612" spans="2:8" x14ac:dyDescent="0.25">
      <c r="B612" s="270"/>
      <c r="G612" s="278">
        <v>83105</v>
      </c>
      <c r="H612" s="279" t="s">
        <v>1813</v>
      </c>
    </row>
    <row r="613" spans="2:8" x14ac:dyDescent="0.25">
      <c r="B613" s="270"/>
      <c r="G613" s="278">
        <v>83106</v>
      </c>
      <c r="H613" s="279" t="s">
        <v>1814</v>
      </c>
    </row>
    <row r="614" spans="2:8" x14ac:dyDescent="0.25">
      <c r="B614" s="270"/>
      <c r="G614" s="278">
        <v>83107</v>
      </c>
      <c r="H614" s="279" t="s">
        <v>1815</v>
      </c>
    </row>
    <row r="615" spans="2:8" x14ac:dyDescent="0.25">
      <c r="B615" s="270"/>
      <c r="G615" s="278">
        <v>83108</v>
      </c>
      <c r="H615" s="279" t="s">
        <v>1816</v>
      </c>
    </row>
    <row r="616" spans="2:8" x14ac:dyDescent="0.25">
      <c r="B616" s="270"/>
      <c r="G616" s="278">
        <v>83109</v>
      </c>
      <c r="H616" s="279" t="s">
        <v>1817</v>
      </c>
    </row>
    <row r="617" spans="2:8" x14ac:dyDescent="0.25">
      <c r="B617" s="270"/>
      <c r="G617" s="278">
        <v>83110</v>
      </c>
      <c r="H617" s="279" t="s">
        <v>1818</v>
      </c>
    </row>
    <row r="618" spans="2:8" x14ac:dyDescent="0.25">
      <c r="B618" s="270"/>
      <c r="G618" s="278">
        <v>83111</v>
      </c>
      <c r="H618" s="279" t="s">
        <v>1819</v>
      </c>
    </row>
    <row r="619" spans="2:8" x14ac:dyDescent="0.25">
      <c r="B619" s="270"/>
      <c r="G619" s="278">
        <v>83112</v>
      </c>
      <c r="H619" s="279" t="s">
        <v>1820</v>
      </c>
    </row>
    <row r="620" spans="2:8" x14ac:dyDescent="0.25">
      <c r="B620" s="270"/>
      <c r="G620" s="278">
        <v>83113</v>
      </c>
      <c r="H620" s="279" t="s">
        <v>1821</v>
      </c>
    </row>
    <row r="621" spans="2:8" x14ac:dyDescent="0.25">
      <c r="B621" s="270"/>
      <c r="G621" s="278">
        <v>83114</v>
      </c>
      <c r="H621" s="279" t="s">
        <v>1822</v>
      </c>
    </row>
    <row r="622" spans="2:8" x14ac:dyDescent="0.25">
      <c r="B622" s="270"/>
      <c r="G622" s="278">
        <v>83115</v>
      </c>
      <c r="H622" s="279" t="s">
        <v>1823</v>
      </c>
    </row>
    <row r="623" spans="2:8" x14ac:dyDescent="0.25">
      <c r="B623" s="270"/>
      <c r="G623" s="278">
        <v>83116</v>
      </c>
      <c r="H623" s="279" t="s">
        <v>1824</v>
      </c>
    </row>
    <row r="624" spans="2:8" x14ac:dyDescent="0.25">
      <c r="B624" s="270"/>
      <c r="G624" s="278">
        <v>83117</v>
      </c>
      <c r="H624" s="279" t="s">
        <v>1037</v>
      </c>
    </row>
    <row r="625" spans="2:8" x14ac:dyDescent="0.25">
      <c r="B625" s="270"/>
      <c r="G625" s="278">
        <v>83118</v>
      </c>
      <c r="H625" s="279" t="s">
        <v>1825</v>
      </c>
    </row>
    <row r="626" spans="2:8" x14ac:dyDescent="0.25">
      <c r="B626" s="270"/>
      <c r="G626" s="278">
        <v>83119</v>
      </c>
      <c r="H626" s="279" t="s">
        <v>1826</v>
      </c>
    </row>
    <row r="627" spans="2:8" x14ac:dyDescent="0.25">
      <c r="B627" s="270"/>
      <c r="G627" s="278">
        <v>83120</v>
      </c>
      <c r="H627" s="279" t="s">
        <v>1827</v>
      </c>
    </row>
    <row r="628" spans="2:8" x14ac:dyDescent="0.25">
      <c r="B628" s="270"/>
      <c r="G628" s="278">
        <v>83201</v>
      </c>
      <c r="H628" s="279" t="s">
        <v>1828</v>
      </c>
    </row>
    <row r="629" spans="2:8" x14ac:dyDescent="0.25">
      <c r="B629" s="270"/>
      <c r="G629" s="278">
        <v>83301</v>
      </c>
      <c r="H629" s="279" t="s">
        <v>1829</v>
      </c>
    </row>
    <row r="630" spans="2:8" x14ac:dyDescent="0.25">
      <c r="B630" s="270"/>
      <c r="G630" s="278">
        <v>83302</v>
      </c>
      <c r="H630" s="279" t="s">
        <v>1830</v>
      </c>
    </row>
    <row r="631" spans="2:8" x14ac:dyDescent="0.25">
      <c r="B631" s="270"/>
      <c r="G631" s="278">
        <v>83303</v>
      </c>
      <c r="H631" s="279" t="s">
        <v>1831</v>
      </c>
    </row>
    <row r="632" spans="2:8" x14ac:dyDescent="0.25">
      <c r="B632" s="270"/>
      <c r="G632" s="278">
        <v>83304</v>
      </c>
      <c r="H632" s="279" t="s">
        <v>1832</v>
      </c>
    </row>
    <row r="633" spans="2:8" x14ac:dyDescent="0.25">
      <c r="B633" s="270"/>
      <c r="G633" s="278">
        <v>83305</v>
      </c>
      <c r="H633" s="279" t="s">
        <v>1833</v>
      </c>
    </row>
    <row r="634" spans="2:8" x14ac:dyDescent="0.25">
      <c r="B634" s="270"/>
      <c r="G634" s="278">
        <v>83306</v>
      </c>
      <c r="H634" s="279" t="s">
        <v>1834</v>
      </c>
    </row>
    <row r="635" spans="2:8" x14ac:dyDescent="0.25">
      <c r="B635" s="270"/>
      <c r="G635" s="278">
        <v>83307</v>
      </c>
      <c r="H635" s="279" t="s">
        <v>1835</v>
      </c>
    </row>
    <row r="636" spans="2:8" x14ac:dyDescent="0.25">
      <c r="B636" s="270"/>
      <c r="G636" s="278">
        <v>83401</v>
      </c>
      <c r="H636" s="279" t="s">
        <v>1836</v>
      </c>
    </row>
    <row r="637" spans="2:8" x14ac:dyDescent="0.25">
      <c r="B637" s="270"/>
      <c r="G637" s="278">
        <v>83402</v>
      </c>
      <c r="H637" s="279" t="s">
        <v>1837</v>
      </c>
    </row>
    <row r="638" spans="2:8" x14ac:dyDescent="0.25">
      <c r="B638" s="270"/>
      <c r="G638" s="278">
        <v>83403</v>
      </c>
      <c r="H638" s="279" t="s">
        <v>1838</v>
      </c>
    </row>
    <row r="639" spans="2:8" x14ac:dyDescent="0.25">
      <c r="B639" s="270"/>
      <c r="G639" s="278">
        <v>83404</v>
      </c>
      <c r="H639" s="279" t="s">
        <v>1839</v>
      </c>
    </row>
    <row r="640" spans="2:8" x14ac:dyDescent="0.25">
      <c r="B640" s="270"/>
      <c r="G640" s="278">
        <v>83405</v>
      </c>
      <c r="H640" s="279" t="s">
        <v>1840</v>
      </c>
    </row>
    <row r="641" spans="2:8" x14ac:dyDescent="0.25">
      <c r="B641" s="270"/>
      <c r="G641" s="278">
        <v>83406</v>
      </c>
      <c r="H641" s="279" t="s">
        <v>1841</v>
      </c>
    </row>
    <row r="642" spans="2:8" x14ac:dyDescent="0.25">
      <c r="B642" s="270"/>
      <c r="G642" s="278">
        <v>83501</v>
      </c>
      <c r="H642" s="279" t="s">
        <v>1842</v>
      </c>
    </row>
    <row r="643" spans="2:8" x14ac:dyDescent="0.25">
      <c r="B643" s="270"/>
      <c r="G643" s="278">
        <v>83502</v>
      </c>
      <c r="H643" s="279" t="s">
        <v>1843</v>
      </c>
    </row>
    <row r="644" spans="2:8" x14ac:dyDescent="0.25">
      <c r="B644" s="270"/>
      <c r="G644" s="278">
        <v>83503</v>
      </c>
      <c r="H644" s="279" t="s">
        <v>1844</v>
      </c>
    </row>
    <row r="645" spans="2:8" x14ac:dyDescent="0.25">
      <c r="B645" s="270"/>
      <c r="G645" s="278">
        <v>83504</v>
      </c>
      <c r="H645" s="279" t="s">
        <v>1845</v>
      </c>
    </row>
    <row r="646" spans="2:8" x14ac:dyDescent="0.25">
      <c r="B646" s="270"/>
      <c r="G646" s="278">
        <v>83505</v>
      </c>
      <c r="H646" s="279" t="s">
        <v>1846</v>
      </c>
    </row>
    <row r="647" spans="2:8" x14ac:dyDescent="0.25">
      <c r="B647" s="270"/>
      <c r="G647" s="278">
        <v>83601</v>
      </c>
      <c r="H647" s="279" t="s">
        <v>1847</v>
      </c>
    </row>
    <row r="648" spans="2:8" x14ac:dyDescent="0.25">
      <c r="B648" s="270"/>
      <c r="G648" s="278">
        <v>83602</v>
      </c>
      <c r="H648" s="279" t="s">
        <v>1848</v>
      </c>
    </row>
    <row r="649" spans="2:8" x14ac:dyDescent="0.25">
      <c r="B649" s="270"/>
      <c r="G649" s="278">
        <v>83603</v>
      </c>
      <c r="H649" s="279" t="s">
        <v>1849</v>
      </c>
    </row>
    <row r="650" spans="2:8" x14ac:dyDescent="0.25">
      <c r="B650" s="270"/>
    </row>
    <row r="651" spans="2:8" x14ac:dyDescent="0.25">
      <c r="B651" s="270"/>
    </row>
    <row r="652" spans="2:8" x14ac:dyDescent="0.25">
      <c r="B652" s="270"/>
    </row>
    <row r="653" spans="2:8" x14ac:dyDescent="0.25">
      <c r="B653" s="270"/>
    </row>
    <row r="654" spans="2:8" x14ac:dyDescent="0.25">
      <c r="B654" s="270"/>
    </row>
    <row r="655" spans="2:8" x14ac:dyDescent="0.25">
      <c r="B655" s="270"/>
    </row>
    <row r="656" spans="2:8" x14ac:dyDescent="0.25">
      <c r="B656" s="270"/>
    </row>
    <row r="657" spans="2:2" x14ac:dyDescent="0.25">
      <c r="B657" s="270"/>
    </row>
    <row r="658" spans="2:2" x14ac:dyDescent="0.25">
      <c r="B658" s="270"/>
    </row>
    <row r="659" spans="2:2" x14ac:dyDescent="0.25">
      <c r="B659" s="270"/>
    </row>
    <row r="660" spans="2:2" x14ac:dyDescent="0.25">
      <c r="B660" s="270"/>
    </row>
    <row r="661" spans="2:2" x14ac:dyDescent="0.25">
      <c r="B661" s="270"/>
    </row>
    <row r="662" spans="2:2" x14ac:dyDescent="0.25">
      <c r="B662" s="270"/>
    </row>
    <row r="663" spans="2:2" x14ac:dyDescent="0.25">
      <c r="B663" s="270"/>
    </row>
    <row r="664" spans="2:2" x14ac:dyDescent="0.25">
      <c r="B664" s="270"/>
    </row>
    <row r="665" spans="2:2" x14ac:dyDescent="0.25">
      <c r="B665" s="270"/>
    </row>
    <row r="666" spans="2:2" x14ac:dyDescent="0.25">
      <c r="B666" s="270"/>
    </row>
    <row r="667" spans="2:2" x14ac:dyDescent="0.25">
      <c r="B667" s="270"/>
    </row>
    <row r="668" spans="2:2" x14ac:dyDescent="0.25">
      <c r="B668" s="270"/>
    </row>
    <row r="669" spans="2:2" x14ac:dyDescent="0.25">
      <c r="B669" s="270"/>
    </row>
    <row r="670" spans="2:2" x14ac:dyDescent="0.25">
      <c r="B670" s="270"/>
    </row>
    <row r="671" spans="2:2" x14ac:dyDescent="0.25">
      <c r="B671" s="270"/>
    </row>
    <row r="672" spans="2:2" x14ac:dyDescent="0.25">
      <c r="B672" s="270"/>
    </row>
    <row r="673" spans="2:2" x14ac:dyDescent="0.25">
      <c r="B673" s="270"/>
    </row>
    <row r="674" spans="2:2" x14ac:dyDescent="0.25">
      <c r="B674" s="270"/>
    </row>
    <row r="675" spans="2:2" x14ac:dyDescent="0.25">
      <c r="B675" s="270"/>
    </row>
    <row r="676" spans="2:2" x14ac:dyDescent="0.25">
      <c r="B676" s="270"/>
    </row>
    <row r="677" spans="2:2" x14ac:dyDescent="0.25">
      <c r="B677" s="270"/>
    </row>
    <row r="678" spans="2:2" x14ac:dyDescent="0.25">
      <c r="B678" s="270"/>
    </row>
    <row r="679" spans="2:2" x14ac:dyDescent="0.25">
      <c r="B679" s="270"/>
    </row>
    <row r="680" spans="2:2" x14ac:dyDescent="0.25">
      <c r="B680" s="270"/>
    </row>
    <row r="681" spans="2:2" x14ac:dyDescent="0.25">
      <c r="B681" s="270"/>
    </row>
    <row r="682" spans="2:2" x14ac:dyDescent="0.25">
      <c r="B682" s="270"/>
    </row>
    <row r="683" spans="2:2" x14ac:dyDescent="0.25">
      <c r="B683" s="270"/>
    </row>
    <row r="684" spans="2:2" x14ac:dyDescent="0.25">
      <c r="B684" s="270"/>
    </row>
    <row r="685" spans="2:2" x14ac:dyDescent="0.25">
      <c r="B685" s="270"/>
    </row>
    <row r="686" spans="2:2" x14ac:dyDescent="0.25">
      <c r="B686" s="270"/>
    </row>
    <row r="687" spans="2:2" x14ac:dyDescent="0.25">
      <c r="B687" s="270"/>
    </row>
    <row r="688" spans="2:2" x14ac:dyDescent="0.25">
      <c r="B688" s="270"/>
    </row>
    <row r="689" spans="2:2" x14ac:dyDescent="0.25">
      <c r="B689" s="270"/>
    </row>
    <row r="690" spans="2:2" x14ac:dyDescent="0.25">
      <c r="B690" s="270"/>
    </row>
    <row r="691" spans="2:2" x14ac:dyDescent="0.25">
      <c r="B691" s="270"/>
    </row>
    <row r="692" spans="2:2" x14ac:dyDescent="0.25">
      <c r="B692" s="270"/>
    </row>
    <row r="693" spans="2:2" x14ac:dyDescent="0.25">
      <c r="B693" s="270"/>
    </row>
    <row r="694" spans="2:2" x14ac:dyDescent="0.25">
      <c r="B694" s="270"/>
    </row>
    <row r="695" spans="2:2" x14ac:dyDescent="0.25">
      <c r="B695" s="270"/>
    </row>
    <row r="696" spans="2:2" x14ac:dyDescent="0.25">
      <c r="B696" s="270"/>
    </row>
    <row r="697" spans="2:2" x14ac:dyDescent="0.25">
      <c r="B697" s="270"/>
    </row>
    <row r="698" spans="2:2" x14ac:dyDescent="0.25">
      <c r="B698" s="270"/>
    </row>
    <row r="699" spans="2:2" x14ac:dyDescent="0.25">
      <c r="B699" s="270"/>
    </row>
    <row r="700" spans="2:2" x14ac:dyDescent="0.25">
      <c r="B700" s="270"/>
    </row>
    <row r="701" spans="2:2" x14ac:dyDescent="0.25">
      <c r="B701" s="270"/>
    </row>
    <row r="702" spans="2:2" x14ac:dyDescent="0.25">
      <c r="B702" s="270"/>
    </row>
    <row r="703" spans="2:2" x14ac:dyDescent="0.25">
      <c r="B703" s="270"/>
    </row>
    <row r="704" spans="2:2" x14ac:dyDescent="0.25">
      <c r="B704" s="270"/>
    </row>
    <row r="705" spans="2:2" x14ac:dyDescent="0.25">
      <c r="B705" s="270"/>
    </row>
    <row r="706" spans="2:2" x14ac:dyDescent="0.25">
      <c r="B706" s="270"/>
    </row>
    <row r="707" spans="2:2" x14ac:dyDescent="0.25">
      <c r="B707" s="270"/>
    </row>
    <row r="708" spans="2:2" x14ac:dyDescent="0.25">
      <c r="B708" s="270"/>
    </row>
    <row r="709" spans="2:2" x14ac:dyDescent="0.25">
      <c r="B709" s="270"/>
    </row>
    <row r="710" spans="2:2" x14ac:dyDescent="0.25">
      <c r="B710" s="270"/>
    </row>
    <row r="711" spans="2:2" x14ac:dyDescent="0.25">
      <c r="B711" s="270"/>
    </row>
    <row r="712" spans="2:2" x14ac:dyDescent="0.25">
      <c r="B712" s="270"/>
    </row>
    <row r="713" spans="2:2" x14ac:dyDescent="0.25">
      <c r="B713" s="270"/>
    </row>
    <row r="714" spans="2:2" x14ac:dyDescent="0.25">
      <c r="B714" s="270"/>
    </row>
    <row r="715" spans="2:2" x14ac:dyDescent="0.25">
      <c r="B715" s="270"/>
    </row>
    <row r="716" spans="2:2" x14ac:dyDescent="0.25">
      <c r="B716" s="270"/>
    </row>
    <row r="717" spans="2:2" x14ac:dyDescent="0.25">
      <c r="B717" s="270"/>
    </row>
    <row r="718" spans="2:2" x14ac:dyDescent="0.25">
      <c r="B718" s="270"/>
    </row>
    <row r="719" spans="2:2" x14ac:dyDescent="0.25">
      <c r="B719" s="270"/>
    </row>
    <row r="720" spans="2:2" x14ac:dyDescent="0.25">
      <c r="B720" s="270"/>
    </row>
    <row r="721" spans="2:2" x14ac:dyDescent="0.25">
      <c r="B721" s="270"/>
    </row>
    <row r="722" spans="2:2" x14ac:dyDescent="0.25">
      <c r="B722" s="270"/>
    </row>
    <row r="723" spans="2:2" x14ac:dyDescent="0.25">
      <c r="B723" s="270"/>
    </row>
    <row r="724" spans="2:2" x14ac:dyDescent="0.25">
      <c r="B724" s="270"/>
    </row>
    <row r="725" spans="2:2" x14ac:dyDescent="0.25">
      <c r="B725" s="270"/>
    </row>
    <row r="726" spans="2:2" x14ac:dyDescent="0.25">
      <c r="B726" s="270"/>
    </row>
    <row r="727" spans="2:2" x14ac:dyDescent="0.25">
      <c r="B727" s="270"/>
    </row>
    <row r="728" spans="2:2" x14ac:dyDescent="0.25">
      <c r="B728" s="270"/>
    </row>
    <row r="729" spans="2:2" x14ac:dyDescent="0.25">
      <c r="B729" s="270"/>
    </row>
    <row r="730" spans="2:2" x14ac:dyDescent="0.25">
      <c r="B730" s="270"/>
    </row>
    <row r="731" spans="2:2" x14ac:dyDescent="0.25">
      <c r="B731" s="270"/>
    </row>
    <row r="732" spans="2:2" x14ac:dyDescent="0.25">
      <c r="B732" s="270"/>
    </row>
    <row r="733" spans="2:2" x14ac:dyDescent="0.25">
      <c r="B733" s="270"/>
    </row>
    <row r="734" spans="2:2" x14ac:dyDescent="0.25">
      <c r="B734" s="270"/>
    </row>
    <row r="735" spans="2:2" x14ac:dyDescent="0.25">
      <c r="B735" s="270"/>
    </row>
    <row r="736" spans="2:2" x14ac:dyDescent="0.25">
      <c r="B736" s="270"/>
    </row>
    <row r="737" spans="2:2" x14ac:dyDescent="0.25">
      <c r="B737" s="270"/>
    </row>
    <row r="738" spans="2:2" x14ac:dyDescent="0.25">
      <c r="B738" s="270"/>
    </row>
    <row r="739" spans="2:2" x14ac:dyDescent="0.25">
      <c r="B739" s="270"/>
    </row>
    <row r="740" spans="2:2" x14ac:dyDescent="0.25">
      <c r="B740" s="270"/>
    </row>
    <row r="741" spans="2:2" x14ac:dyDescent="0.25">
      <c r="B741" s="270"/>
    </row>
    <row r="742" spans="2:2" x14ac:dyDescent="0.25">
      <c r="B742" s="270"/>
    </row>
    <row r="743" spans="2:2" x14ac:dyDescent="0.25">
      <c r="B743" s="270"/>
    </row>
    <row r="744" spans="2:2" x14ac:dyDescent="0.25">
      <c r="B744" s="270"/>
    </row>
    <row r="745" spans="2:2" x14ac:dyDescent="0.25">
      <c r="B745" s="270"/>
    </row>
    <row r="746" spans="2:2" x14ac:dyDescent="0.25">
      <c r="B746" s="270"/>
    </row>
    <row r="747" spans="2:2" x14ac:dyDescent="0.25">
      <c r="B747" s="270"/>
    </row>
    <row r="748" spans="2:2" x14ac:dyDescent="0.25">
      <c r="B748" s="270"/>
    </row>
    <row r="749" spans="2:2" x14ac:dyDescent="0.25">
      <c r="B749" s="270"/>
    </row>
    <row r="750" spans="2:2" x14ac:dyDescent="0.25">
      <c r="B750" s="270"/>
    </row>
    <row r="751" spans="2:2" x14ac:dyDescent="0.25">
      <c r="B751" s="270"/>
    </row>
    <row r="752" spans="2:2" x14ac:dyDescent="0.25">
      <c r="B752" s="270"/>
    </row>
    <row r="753" spans="2:2" x14ac:dyDescent="0.25">
      <c r="B753" s="270"/>
    </row>
    <row r="754" spans="2:2" x14ac:dyDescent="0.25">
      <c r="B754" s="270"/>
    </row>
    <row r="755" spans="2:2" x14ac:dyDescent="0.25">
      <c r="B755" s="270"/>
    </row>
    <row r="756" spans="2:2" x14ac:dyDescent="0.25">
      <c r="B756" s="270"/>
    </row>
    <row r="757" spans="2:2" x14ac:dyDescent="0.25">
      <c r="B757" s="270"/>
    </row>
    <row r="758" spans="2:2" x14ac:dyDescent="0.25">
      <c r="B758" s="270"/>
    </row>
    <row r="759" spans="2:2" x14ac:dyDescent="0.25">
      <c r="B759" s="270"/>
    </row>
    <row r="760" spans="2:2" x14ac:dyDescent="0.25">
      <c r="B760" s="270"/>
    </row>
    <row r="761" spans="2:2" x14ac:dyDescent="0.25">
      <c r="B761" s="270"/>
    </row>
    <row r="762" spans="2:2" x14ac:dyDescent="0.25">
      <c r="B762" s="270"/>
    </row>
    <row r="763" spans="2:2" x14ac:dyDescent="0.25">
      <c r="B763" s="270"/>
    </row>
    <row r="764" spans="2:2" x14ac:dyDescent="0.25">
      <c r="B764" s="270"/>
    </row>
    <row r="765" spans="2:2" x14ac:dyDescent="0.25">
      <c r="B765" s="270"/>
    </row>
    <row r="766" spans="2:2" x14ac:dyDescent="0.25">
      <c r="B766" s="270"/>
    </row>
    <row r="767" spans="2:2" x14ac:dyDescent="0.25">
      <c r="B767" s="270"/>
    </row>
    <row r="768" spans="2:2" x14ac:dyDescent="0.25">
      <c r="B768" s="270"/>
    </row>
    <row r="769" spans="2:2" x14ac:dyDescent="0.25">
      <c r="B769" s="270"/>
    </row>
    <row r="770" spans="2:2" x14ac:dyDescent="0.25">
      <c r="B770" s="270"/>
    </row>
    <row r="771" spans="2:2" x14ac:dyDescent="0.25">
      <c r="B771" s="270"/>
    </row>
    <row r="772" spans="2:2" x14ac:dyDescent="0.25">
      <c r="B772" s="270"/>
    </row>
    <row r="773" spans="2:2" x14ac:dyDescent="0.25">
      <c r="B773" s="270"/>
    </row>
    <row r="774" spans="2:2" x14ac:dyDescent="0.25">
      <c r="B774" s="270"/>
    </row>
    <row r="775" spans="2:2" x14ac:dyDescent="0.25">
      <c r="B775" s="270"/>
    </row>
    <row r="776" spans="2:2" x14ac:dyDescent="0.25">
      <c r="B776" s="270"/>
    </row>
    <row r="777" spans="2:2" x14ac:dyDescent="0.25">
      <c r="B777" s="270"/>
    </row>
    <row r="778" spans="2:2" x14ac:dyDescent="0.25">
      <c r="B778" s="270"/>
    </row>
    <row r="779" spans="2:2" x14ac:dyDescent="0.25">
      <c r="B779" s="270"/>
    </row>
    <row r="780" spans="2:2" x14ac:dyDescent="0.25">
      <c r="B780" s="270"/>
    </row>
    <row r="781" spans="2:2" x14ac:dyDescent="0.25">
      <c r="B781" s="270"/>
    </row>
    <row r="782" spans="2:2" x14ac:dyDescent="0.25">
      <c r="B782" s="270"/>
    </row>
    <row r="783" spans="2:2" x14ac:dyDescent="0.25">
      <c r="B783" s="270"/>
    </row>
    <row r="784" spans="2:2" x14ac:dyDescent="0.25">
      <c r="B784" s="270"/>
    </row>
    <row r="785" spans="2:2" x14ac:dyDescent="0.25">
      <c r="B785" s="270"/>
    </row>
    <row r="786" spans="2:2" x14ac:dyDescent="0.25">
      <c r="B786" s="270"/>
    </row>
    <row r="787" spans="2:2" x14ac:dyDescent="0.25">
      <c r="B787" s="270"/>
    </row>
    <row r="788" spans="2:2" x14ac:dyDescent="0.25">
      <c r="B788" s="270"/>
    </row>
    <row r="789" spans="2:2" x14ac:dyDescent="0.25">
      <c r="B789" s="270"/>
    </row>
    <row r="790" spans="2:2" x14ac:dyDescent="0.25">
      <c r="B790" s="270"/>
    </row>
    <row r="791" spans="2:2" x14ac:dyDescent="0.25">
      <c r="B791" s="270"/>
    </row>
    <row r="792" spans="2:2" x14ac:dyDescent="0.25">
      <c r="B792" s="270"/>
    </row>
    <row r="793" spans="2:2" x14ac:dyDescent="0.25">
      <c r="B793" s="270"/>
    </row>
    <row r="794" spans="2:2" x14ac:dyDescent="0.25">
      <c r="B794" s="270"/>
    </row>
    <row r="795" spans="2:2" x14ac:dyDescent="0.25">
      <c r="B795" s="270"/>
    </row>
    <row r="796" spans="2:2" x14ac:dyDescent="0.25">
      <c r="B796" s="270"/>
    </row>
    <row r="797" spans="2:2" x14ac:dyDescent="0.25">
      <c r="B797" s="270"/>
    </row>
    <row r="798" spans="2:2" x14ac:dyDescent="0.25">
      <c r="B798" s="270"/>
    </row>
    <row r="799" spans="2:2" x14ac:dyDescent="0.25">
      <c r="B799" s="270"/>
    </row>
    <row r="800" spans="2:2" x14ac:dyDescent="0.25">
      <c r="B800" s="270"/>
    </row>
    <row r="801" spans="2:2" x14ac:dyDescent="0.25">
      <c r="B801" s="270"/>
    </row>
    <row r="802" spans="2:2" x14ac:dyDescent="0.25">
      <c r="B802" s="270"/>
    </row>
    <row r="803" spans="2:2" x14ac:dyDescent="0.25">
      <c r="B803" s="270"/>
    </row>
    <row r="804" spans="2:2" x14ac:dyDescent="0.25">
      <c r="B804" s="270"/>
    </row>
    <row r="805" spans="2:2" x14ac:dyDescent="0.25">
      <c r="B805" s="270"/>
    </row>
    <row r="806" spans="2:2" x14ac:dyDescent="0.25">
      <c r="B806" s="270"/>
    </row>
    <row r="807" spans="2:2" x14ac:dyDescent="0.25">
      <c r="B807" s="270"/>
    </row>
    <row r="808" spans="2:2" x14ac:dyDescent="0.25">
      <c r="B808" s="270"/>
    </row>
    <row r="809" spans="2:2" x14ac:dyDescent="0.25">
      <c r="B809" s="270"/>
    </row>
    <row r="810" spans="2:2" x14ac:dyDescent="0.25">
      <c r="B810" s="270"/>
    </row>
    <row r="811" spans="2:2" x14ac:dyDescent="0.25">
      <c r="B811" s="270"/>
    </row>
    <row r="812" spans="2:2" x14ac:dyDescent="0.25">
      <c r="B812" s="270"/>
    </row>
    <row r="813" spans="2:2" x14ac:dyDescent="0.25">
      <c r="B813" s="270"/>
    </row>
    <row r="814" spans="2:2" x14ac:dyDescent="0.25">
      <c r="B814" s="270"/>
    </row>
    <row r="815" spans="2:2" x14ac:dyDescent="0.25">
      <c r="B815" s="270"/>
    </row>
    <row r="816" spans="2:2" x14ac:dyDescent="0.25">
      <c r="B816" s="270"/>
    </row>
    <row r="817" spans="2:2" x14ac:dyDescent="0.25">
      <c r="B817" s="270"/>
    </row>
    <row r="818" spans="2:2" x14ac:dyDescent="0.25">
      <c r="B818" s="270"/>
    </row>
    <row r="819" spans="2:2" x14ac:dyDescent="0.25">
      <c r="B819" s="270"/>
    </row>
    <row r="820" spans="2:2" x14ac:dyDescent="0.25">
      <c r="B820" s="270"/>
    </row>
    <row r="821" spans="2:2" x14ac:dyDescent="0.25">
      <c r="B821" s="270"/>
    </row>
    <row r="822" spans="2:2" x14ac:dyDescent="0.25">
      <c r="B822" s="270"/>
    </row>
    <row r="823" spans="2:2" x14ac:dyDescent="0.25">
      <c r="B823" s="270"/>
    </row>
    <row r="824" spans="2:2" x14ac:dyDescent="0.25">
      <c r="B824" s="270"/>
    </row>
    <row r="825" spans="2:2" x14ac:dyDescent="0.25">
      <c r="B825" s="270"/>
    </row>
    <row r="826" spans="2:2" x14ac:dyDescent="0.25">
      <c r="B826" s="270"/>
    </row>
    <row r="827" spans="2:2" x14ac:dyDescent="0.25">
      <c r="B827" s="270"/>
    </row>
    <row r="828" spans="2:2" x14ac:dyDescent="0.25">
      <c r="B828" s="270"/>
    </row>
    <row r="829" spans="2:2" x14ac:dyDescent="0.25">
      <c r="B829" s="270"/>
    </row>
    <row r="830" spans="2:2" x14ac:dyDescent="0.25">
      <c r="B830" s="270"/>
    </row>
    <row r="831" spans="2:2" x14ac:dyDescent="0.25">
      <c r="B831" s="270"/>
    </row>
    <row r="832" spans="2:2" x14ac:dyDescent="0.25">
      <c r="B832" s="270"/>
    </row>
    <row r="833" spans="2:2" x14ac:dyDescent="0.25">
      <c r="B833" s="270"/>
    </row>
    <row r="834" spans="2:2" x14ac:dyDescent="0.25">
      <c r="B834" s="270"/>
    </row>
    <row r="835" spans="2:2" x14ac:dyDescent="0.25">
      <c r="B835" s="270"/>
    </row>
    <row r="836" spans="2:2" x14ac:dyDescent="0.25">
      <c r="B836" s="270"/>
    </row>
    <row r="837" spans="2:2" x14ac:dyDescent="0.25">
      <c r="B837" s="270"/>
    </row>
    <row r="838" spans="2:2" x14ac:dyDescent="0.25">
      <c r="B838" s="270"/>
    </row>
    <row r="839" spans="2:2" x14ac:dyDescent="0.25">
      <c r="B839" s="270"/>
    </row>
    <row r="840" spans="2:2" x14ac:dyDescent="0.25">
      <c r="B840" s="270"/>
    </row>
    <row r="841" spans="2:2" x14ac:dyDescent="0.25">
      <c r="B841" s="270"/>
    </row>
    <row r="842" spans="2:2" x14ac:dyDescent="0.25">
      <c r="B842" s="270"/>
    </row>
    <row r="843" spans="2:2" x14ac:dyDescent="0.25">
      <c r="B843" s="270"/>
    </row>
    <row r="844" spans="2:2" x14ac:dyDescent="0.25">
      <c r="B844" s="270"/>
    </row>
    <row r="845" spans="2:2" x14ac:dyDescent="0.25">
      <c r="B845" s="270"/>
    </row>
    <row r="846" spans="2:2" x14ac:dyDescent="0.25">
      <c r="B846" s="270"/>
    </row>
    <row r="847" spans="2:2" x14ac:dyDescent="0.25">
      <c r="B847" s="270"/>
    </row>
    <row r="848" spans="2:2" x14ac:dyDescent="0.25">
      <c r="B848" s="270"/>
    </row>
    <row r="849" spans="2:2" x14ac:dyDescent="0.25">
      <c r="B849" s="270"/>
    </row>
    <row r="850" spans="2:2" x14ac:dyDescent="0.25">
      <c r="B850" s="270"/>
    </row>
    <row r="851" spans="2:2" x14ac:dyDescent="0.25">
      <c r="B851" s="270"/>
    </row>
    <row r="852" spans="2:2" x14ac:dyDescent="0.25">
      <c r="B852" s="270"/>
    </row>
    <row r="853" spans="2:2" x14ac:dyDescent="0.25">
      <c r="B853" s="270"/>
    </row>
    <row r="854" spans="2:2" x14ac:dyDescent="0.25">
      <c r="B854" s="270"/>
    </row>
    <row r="855" spans="2:2" x14ac:dyDescent="0.25">
      <c r="B855" s="270"/>
    </row>
    <row r="856" spans="2:2" x14ac:dyDescent="0.25">
      <c r="B856" s="270"/>
    </row>
    <row r="857" spans="2:2" x14ac:dyDescent="0.25">
      <c r="B857" s="270"/>
    </row>
    <row r="858" spans="2:2" x14ac:dyDescent="0.25">
      <c r="B858" s="270"/>
    </row>
    <row r="859" spans="2:2" x14ac:dyDescent="0.25">
      <c r="B859" s="270"/>
    </row>
    <row r="860" spans="2:2" x14ac:dyDescent="0.25">
      <c r="B860" s="270"/>
    </row>
    <row r="861" spans="2:2" x14ac:dyDescent="0.25">
      <c r="B861" s="270"/>
    </row>
    <row r="862" spans="2:2" x14ac:dyDescent="0.25">
      <c r="B862" s="27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2C85AE"/>
  </sheetPr>
  <dimension ref="A1:H26"/>
  <sheetViews>
    <sheetView workbookViewId="0">
      <selection activeCell="G27" sqref="G27"/>
    </sheetView>
  </sheetViews>
  <sheetFormatPr defaultColWidth="12.7265625" defaultRowHeight="13" x14ac:dyDescent="0.35"/>
  <cols>
    <col min="1" max="1" width="6.26953125" style="25" customWidth="1"/>
    <col min="2" max="2" width="12.1796875" style="22" customWidth="1"/>
    <col min="3" max="3" width="60.1796875" style="22" customWidth="1"/>
    <col min="4" max="4" width="64.1796875" style="22" customWidth="1"/>
    <col min="5" max="5" width="12.7265625" style="22"/>
    <col min="6" max="8" width="11.453125" style="22" customWidth="1"/>
    <col min="9" max="16384" width="12.7265625" style="22"/>
  </cols>
  <sheetData>
    <row r="1" spans="1:8" ht="25.5" thickBot="1" x14ac:dyDescent="0.4">
      <c r="A1" s="22"/>
      <c r="B1" s="26"/>
      <c r="C1" s="27" t="s">
        <v>95</v>
      </c>
      <c r="D1" s="26"/>
      <c r="E1" s="26"/>
      <c r="F1" s="26"/>
      <c r="G1" s="26"/>
      <c r="H1" s="26"/>
    </row>
    <row r="2" spans="1:8" ht="13.5" thickTop="1" x14ac:dyDescent="0.35"/>
    <row r="3" spans="1:8" s="23" customFormat="1" ht="26" x14ac:dyDescent="0.35">
      <c r="A3" s="413" t="s">
        <v>94</v>
      </c>
      <c r="B3" s="413" t="s">
        <v>80</v>
      </c>
      <c r="C3" s="413" t="s">
        <v>95</v>
      </c>
      <c r="D3" s="413" t="s">
        <v>25</v>
      </c>
      <c r="E3" s="413" t="s">
        <v>17</v>
      </c>
      <c r="F3" s="411" t="s">
        <v>27</v>
      </c>
      <c r="G3" s="412"/>
      <c r="H3" s="38" t="s">
        <v>31</v>
      </c>
    </row>
    <row r="4" spans="1:8" s="23" customFormat="1" x14ac:dyDescent="0.35">
      <c r="A4" s="413"/>
      <c r="B4" s="413"/>
      <c r="C4" s="413"/>
      <c r="D4" s="413"/>
      <c r="E4" s="413"/>
      <c r="F4" s="38" t="s">
        <v>33</v>
      </c>
      <c r="G4" s="38" t="s">
        <v>55</v>
      </c>
      <c r="H4" s="38">
        <v>2024</v>
      </c>
    </row>
    <row r="5" spans="1:8" s="176" customFormat="1" x14ac:dyDescent="0.35">
      <c r="A5" s="177"/>
      <c r="B5" s="178" t="s">
        <v>1157</v>
      </c>
      <c r="C5" s="178" t="s">
        <v>1157</v>
      </c>
      <c r="D5" s="178" t="s">
        <v>1157</v>
      </c>
      <c r="E5" s="177"/>
      <c r="F5" s="177"/>
      <c r="G5" s="177"/>
      <c r="H5" s="177"/>
    </row>
    <row r="6" spans="1:8" s="24" customFormat="1" ht="18.75" customHeight="1" x14ac:dyDescent="0.35">
      <c r="A6" s="28">
        <v>1</v>
      </c>
      <c r="B6" s="29" t="s">
        <v>96</v>
      </c>
      <c r="C6" s="30" t="s">
        <v>97</v>
      </c>
      <c r="D6" s="30" t="s">
        <v>98</v>
      </c>
      <c r="E6" s="29" t="s">
        <v>99</v>
      </c>
      <c r="F6" s="29">
        <v>2021</v>
      </c>
      <c r="G6" s="29">
        <v>96</v>
      </c>
      <c r="H6" s="29">
        <v>92</v>
      </c>
    </row>
    <row r="7" spans="1:8" s="24" customFormat="1" ht="18.75" customHeight="1" x14ac:dyDescent="0.35">
      <c r="A7" s="414">
        <v>2</v>
      </c>
      <c r="B7" s="416" t="s">
        <v>100</v>
      </c>
      <c r="C7" s="418" t="s">
        <v>101</v>
      </c>
      <c r="D7" s="31" t="s">
        <v>102</v>
      </c>
      <c r="E7" s="29" t="s">
        <v>103</v>
      </c>
      <c r="F7" s="29">
        <v>2021</v>
      </c>
      <c r="G7" s="29">
        <v>4656.6000000000004</v>
      </c>
      <c r="H7" s="32">
        <v>4917.5889856942413</v>
      </c>
    </row>
    <row r="8" spans="1:8" s="24" customFormat="1" ht="18.75" customHeight="1" x14ac:dyDescent="0.35">
      <c r="A8" s="415"/>
      <c r="B8" s="417"/>
      <c r="C8" s="418"/>
      <c r="D8" s="31" t="s">
        <v>104</v>
      </c>
      <c r="E8" s="29" t="s">
        <v>105</v>
      </c>
      <c r="F8" s="29">
        <v>2020</v>
      </c>
      <c r="G8" s="29">
        <v>27.8</v>
      </c>
      <c r="H8" s="33">
        <v>24</v>
      </c>
    </row>
    <row r="9" spans="1:8" s="24" customFormat="1" ht="18.75" customHeight="1" x14ac:dyDescent="0.35">
      <c r="A9" s="28">
        <v>3</v>
      </c>
      <c r="B9" s="29" t="s">
        <v>106</v>
      </c>
      <c r="C9" s="30" t="s">
        <v>107</v>
      </c>
      <c r="D9" s="31" t="s">
        <v>108</v>
      </c>
      <c r="E9" s="29" t="s">
        <v>105</v>
      </c>
      <c r="F9" s="29">
        <v>2021</v>
      </c>
      <c r="G9" s="29">
        <v>49</v>
      </c>
      <c r="H9" s="29">
        <v>49.75</v>
      </c>
    </row>
    <row r="10" spans="1:8" s="24" customFormat="1" ht="18.75" customHeight="1" x14ac:dyDescent="0.35">
      <c r="A10" s="34">
        <v>4</v>
      </c>
      <c r="B10" s="29" t="s">
        <v>96</v>
      </c>
      <c r="C10" s="30" t="s">
        <v>109</v>
      </c>
      <c r="D10" s="31" t="s">
        <v>110</v>
      </c>
      <c r="E10" s="29" t="s">
        <v>111</v>
      </c>
      <c r="F10" s="29">
        <v>2023</v>
      </c>
      <c r="G10" s="29" t="s">
        <v>112</v>
      </c>
      <c r="H10" s="29" t="s">
        <v>113</v>
      </c>
    </row>
    <row r="11" spans="1:8" s="24" customFormat="1" ht="18.75" customHeight="1" x14ac:dyDescent="0.35">
      <c r="A11" s="28">
        <v>5</v>
      </c>
      <c r="B11" s="29" t="s">
        <v>96</v>
      </c>
      <c r="C11" s="30" t="s">
        <v>114</v>
      </c>
      <c r="D11" s="31" t="s">
        <v>115</v>
      </c>
      <c r="E11" s="29" t="s">
        <v>111</v>
      </c>
      <c r="F11" s="29">
        <v>2020</v>
      </c>
      <c r="G11" s="29">
        <v>1.79</v>
      </c>
      <c r="H11" s="35">
        <v>1.6475</v>
      </c>
    </row>
    <row r="12" spans="1:8" s="24" customFormat="1" ht="18.75" customHeight="1" x14ac:dyDescent="0.35">
      <c r="A12" s="34">
        <v>6</v>
      </c>
      <c r="B12" s="29" t="s">
        <v>116</v>
      </c>
      <c r="C12" s="30" t="s">
        <v>117</v>
      </c>
      <c r="D12" s="36" t="s">
        <v>118</v>
      </c>
      <c r="E12" s="37" t="s">
        <v>99</v>
      </c>
      <c r="F12" s="37">
        <v>2022</v>
      </c>
      <c r="G12" s="37">
        <v>155</v>
      </c>
      <c r="H12" s="29">
        <v>130</v>
      </c>
    </row>
    <row r="13" spans="1:8" s="24" customFormat="1" ht="18.75" customHeight="1" x14ac:dyDescent="0.35">
      <c r="A13" s="28">
        <v>7</v>
      </c>
      <c r="B13" s="29" t="s">
        <v>119</v>
      </c>
      <c r="C13" s="30" t="s">
        <v>120</v>
      </c>
      <c r="D13" s="31" t="s">
        <v>121</v>
      </c>
      <c r="E13" s="29" t="s">
        <v>99</v>
      </c>
      <c r="F13" s="29">
        <v>2021</v>
      </c>
      <c r="G13" s="29">
        <v>108</v>
      </c>
      <c r="H13" s="29">
        <v>100</v>
      </c>
    </row>
    <row r="14" spans="1:8" s="24" customFormat="1" ht="18.75" customHeight="1" x14ac:dyDescent="0.35">
      <c r="A14" s="34">
        <v>8</v>
      </c>
      <c r="B14" s="29" t="s">
        <v>122</v>
      </c>
      <c r="C14" s="30" t="s">
        <v>123</v>
      </c>
      <c r="D14" s="36" t="s">
        <v>124</v>
      </c>
      <c r="E14" s="37" t="s">
        <v>111</v>
      </c>
      <c r="F14" s="37">
        <v>2021</v>
      </c>
      <c r="G14" s="37">
        <v>0.20399999999999999</v>
      </c>
      <c r="H14" s="29">
        <v>0.186</v>
      </c>
    </row>
    <row r="15" spans="1:8" s="24" customFormat="1" ht="18.75" customHeight="1" x14ac:dyDescent="0.35">
      <c r="A15" s="28">
        <v>9</v>
      </c>
      <c r="B15" s="29" t="s">
        <v>100</v>
      </c>
      <c r="C15" s="30" t="s">
        <v>125</v>
      </c>
      <c r="D15" s="31" t="s">
        <v>126</v>
      </c>
      <c r="E15" s="29" t="s">
        <v>99</v>
      </c>
      <c r="F15" s="29">
        <v>2019</v>
      </c>
      <c r="G15" s="29">
        <v>102</v>
      </c>
      <c r="H15" s="29">
        <v>93</v>
      </c>
    </row>
    <row r="16" spans="1:8" s="24" customFormat="1" ht="18.75" customHeight="1" x14ac:dyDescent="0.35">
      <c r="A16" s="34">
        <v>10</v>
      </c>
      <c r="B16" s="29" t="s">
        <v>96</v>
      </c>
      <c r="C16" s="30" t="s">
        <v>127</v>
      </c>
      <c r="D16" s="31" t="s">
        <v>128</v>
      </c>
      <c r="E16" s="29" t="s">
        <v>99</v>
      </c>
      <c r="F16" s="29">
        <v>2019</v>
      </c>
      <c r="G16" s="29">
        <v>102</v>
      </c>
      <c r="H16" s="29">
        <v>85</v>
      </c>
    </row>
    <row r="17" spans="1:8" s="24" customFormat="1" ht="18.75" customHeight="1" x14ac:dyDescent="0.35">
      <c r="A17" s="419">
        <v>11</v>
      </c>
      <c r="B17" s="416" t="s">
        <v>129</v>
      </c>
      <c r="C17" s="418" t="s">
        <v>130</v>
      </c>
      <c r="D17" s="31" t="s">
        <v>131</v>
      </c>
      <c r="E17" s="29" t="s">
        <v>132</v>
      </c>
      <c r="F17" s="29">
        <v>2021</v>
      </c>
      <c r="G17" s="32">
        <v>15.286434307</v>
      </c>
      <c r="H17" s="32">
        <v>18.365025702993101</v>
      </c>
    </row>
    <row r="18" spans="1:8" s="24" customFormat="1" ht="18.75" customHeight="1" x14ac:dyDescent="0.35">
      <c r="A18" s="420"/>
      <c r="B18" s="422"/>
      <c r="C18" s="418"/>
      <c r="D18" s="31" t="s">
        <v>133</v>
      </c>
      <c r="E18" s="29" t="s">
        <v>40</v>
      </c>
      <c r="F18" s="29">
        <v>2021</v>
      </c>
      <c r="G18" s="32">
        <v>1.6</v>
      </c>
      <c r="H18" s="29">
        <v>6</v>
      </c>
    </row>
    <row r="19" spans="1:8" s="24" customFormat="1" ht="18.75" customHeight="1" x14ac:dyDescent="0.35">
      <c r="A19" s="421"/>
      <c r="B19" s="417"/>
      <c r="C19" s="418"/>
      <c r="D19" s="31" t="s">
        <v>134</v>
      </c>
      <c r="E19" s="29" t="s">
        <v>132</v>
      </c>
      <c r="F19" s="29">
        <v>2022</v>
      </c>
      <c r="G19" s="35">
        <v>12.54</v>
      </c>
      <c r="H19" s="35">
        <v>13.672499999999999</v>
      </c>
    </row>
    <row r="20" spans="1:8" x14ac:dyDescent="0.35">
      <c r="B20" s="26" t="s">
        <v>135</v>
      </c>
    </row>
    <row r="22" spans="1:8" ht="17.5" x14ac:dyDescent="0.35">
      <c r="B22" s="86" t="s">
        <v>1050</v>
      </c>
      <c r="C22" s="86"/>
      <c r="D22" s="188"/>
    </row>
    <row r="23" spans="1:8" s="228" customFormat="1" ht="16.5" customHeight="1" x14ac:dyDescent="0.35">
      <c r="A23" s="227"/>
      <c r="B23" s="230" t="s">
        <v>1203</v>
      </c>
      <c r="C23" s="230"/>
      <c r="D23" s="231" t="s">
        <v>1051</v>
      </c>
    </row>
    <row r="24" spans="1:8" s="228" customFormat="1" ht="18.75" customHeight="1" x14ac:dyDescent="0.35">
      <c r="A24" s="227"/>
      <c r="B24" s="230" t="s">
        <v>1204</v>
      </c>
      <c r="C24" s="230"/>
      <c r="D24" s="231" t="s">
        <v>1052</v>
      </c>
    </row>
    <row r="25" spans="1:8" s="228" customFormat="1" ht="12.75" customHeight="1" x14ac:dyDescent="0.35">
      <c r="A25" s="227"/>
      <c r="B25" s="230" t="s">
        <v>1205</v>
      </c>
      <c r="C25" s="230"/>
      <c r="D25" s="231" t="s">
        <v>1202</v>
      </c>
      <c r="E25" s="229"/>
    </row>
    <row r="26" spans="1:8" s="228" customFormat="1" x14ac:dyDescent="0.35">
      <c r="A26" s="227"/>
      <c r="B26" s="189" t="s">
        <v>1155</v>
      </c>
      <c r="C26" s="189"/>
      <c r="D26" s="189" t="s">
        <v>1156</v>
      </c>
    </row>
  </sheetData>
  <mergeCells count="12">
    <mergeCell ref="A7:A8"/>
    <mergeCell ref="B7:B8"/>
    <mergeCell ref="C7:C8"/>
    <mergeCell ref="A17:A19"/>
    <mergeCell ref="B17:B19"/>
    <mergeCell ref="C17:C19"/>
    <mergeCell ref="F3:G3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2C85AE"/>
  </sheetPr>
  <dimension ref="A1:K79"/>
  <sheetViews>
    <sheetView topLeftCell="A66" workbookViewId="0">
      <selection activeCell="H4" sqref="H4"/>
    </sheetView>
  </sheetViews>
  <sheetFormatPr defaultColWidth="12.1796875" defaultRowHeight="13" x14ac:dyDescent="0.35"/>
  <cols>
    <col min="1" max="1" width="9.81640625" style="25" customWidth="1"/>
    <col min="2" max="2" width="10.81640625" style="22" customWidth="1"/>
    <col min="3" max="3" width="25.81640625" style="22" customWidth="1"/>
    <col min="4" max="4" width="25.1796875" style="41" customWidth="1"/>
    <col min="5" max="5" width="75.54296875" style="22" customWidth="1"/>
    <col min="6" max="6" width="65.26953125" style="40" customWidth="1"/>
    <col min="7" max="7" width="16.1796875" style="25" bestFit="1" customWidth="1"/>
    <col min="8" max="8" width="8.7265625" style="25" customWidth="1"/>
    <col min="9" max="9" width="10.26953125" style="25" bestFit="1" customWidth="1"/>
    <col min="10" max="10" width="11.54296875" style="25" customWidth="1"/>
    <col min="11" max="11" width="14.453125" style="22" bestFit="1" customWidth="1"/>
    <col min="12" max="16384" width="12.1796875" style="22"/>
  </cols>
  <sheetData>
    <row r="1" spans="1:11" ht="29.25" customHeight="1" thickBot="1" x14ac:dyDescent="0.4">
      <c r="A1" s="22"/>
      <c r="D1" s="429" t="s">
        <v>396</v>
      </c>
      <c r="E1" s="429"/>
      <c r="F1" s="22"/>
      <c r="G1" s="22"/>
      <c r="H1" s="22"/>
      <c r="I1" s="22"/>
      <c r="J1" s="22"/>
    </row>
    <row r="2" spans="1:11" ht="13.5" thickTop="1" x14ac:dyDescent="0.35"/>
    <row r="3" spans="1:11" ht="26" x14ac:dyDescent="0.35">
      <c r="A3" s="413" t="s">
        <v>94</v>
      </c>
      <c r="B3" s="413" t="s">
        <v>80</v>
      </c>
      <c r="C3" s="413" t="s">
        <v>95</v>
      </c>
      <c r="D3" s="413" t="s">
        <v>136</v>
      </c>
      <c r="E3" s="413" t="s">
        <v>79</v>
      </c>
      <c r="F3" s="413" t="s">
        <v>25</v>
      </c>
      <c r="G3" s="413" t="s">
        <v>17</v>
      </c>
      <c r="H3" s="411" t="s">
        <v>54</v>
      </c>
      <c r="I3" s="412"/>
      <c r="J3" s="38" t="s">
        <v>31</v>
      </c>
    </row>
    <row r="4" spans="1:11" x14ac:dyDescent="0.35">
      <c r="A4" s="413"/>
      <c r="B4" s="413"/>
      <c r="C4" s="413"/>
      <c r="D4" s="413"/>
      <c r="E4" s="413"/>
      <c r="F4" s="413"/>
      <c r="G4" s="413"/>
      <c r="H4" s="38" t="s">
        <v>33</v>
      </c>
      <c r="I4" s="38" t="s">
        <v>55</v>
      </c>
      <c r="J4" s="38">
        <v>2024</v>
      </c>
    </row>
    <row r="5" spans="1:11" s="24" customFormat="1" x14ac:dyDescent="0.35">
      <c r="A5" s="178" t="s">
        <v>1157</v>
      </c>
      <c r="B5" s="178" t="s">
        <v>1157</v>
      </c>
      <c r="C5" s="178" t="s">
        <v>1157</v>
      </c>
      <c r="D5" s="178" t="s">
        <v>1157</v>
      </c>
      <c r="E5" s="178" t="s">
        <v>1157</v>
      </c>
      <c r="F5" s="178" t="s">
        <v>1157</v>
      </c>
      <c r="G5" s="179"/>
      <c r="H5" s="175"/>
      <c r="I5" s="175"/>
      <c r="J5" s="175"/>
    </row>
    <row r="6" spans="1:11" s="24" customFormat="1" ht="25.5" customHeight="1" x14ac:dyDescent="0.35">
      <c r="A6" s="28" t="s">
        <v>137</v>
      </c>
      <c r="B6" s="28" t="s">
        <v>138</v>
      </c>
      <c r="C6" s="424" t="s">
        <v>97</v>
      </c>
      <c r="D6" s="28" t="s">
        <v>139</v>
      </c>
      <c r="E6" s="42" t="s">
        <v>140</v>
      </c>
      <c r="F6" s="42" t="s">
        <v>141</v>
      </c>
      <c r="G6" s="28" t="s">
        <v>105</v>
      </c>
      <c r="H6" s="28">
        <v>2018</v>
      </c>
      <c r="I6" s="28">
        <v>75.7</v>
      </c>
      <c r="J6" s="28">
        <v>79</v>
      </c>
      <c r="K6" s="39"/>
    </row>
    <row r="7" spans="1:11" s="24" customFormat="1" ht="25.5" customHeight="1" x14ac:dyDescent="0.35">
      <c r="A7" s="28" t="s">
        <v>142</v>
      </c>
      <c r="B7" s="28" t="s">
        <v>138</v>
      </c>
      <c r="C7" s="425"/>
      <c r="D7" s="28" t="s">
        <v>139</v>
      </c>
      <c r="E7" s="42" t="s">
        <v>143</v>
      </c>
      <c r="F7" s="42" t="s">
        <v>144</v>
      </c>
      <c r="G7" s="34" t="s">
        <v>111</v>
      </c>
      <c r="H7" s="34">
        <v>2023</v>
      </c>
      <c r="I7" s="34" t="s">
        <v>112</v>
      </c>
      <c r="J7" s="28" t="s">
        <v>145</v>
      </c>
      <c r="K7" s="39"/>
    </row>
    <row r="8" spans="1:11" s="24" customFormat="1" ht="32.25" customHeight="1" x14ac:dyDescent="0.35">
      <c r="A8" s="28" t="s">
        <v>146</v>
      </c>
      <c r="B8" s="28" t="s">
        <v>138</v>
      </c>
      <c r="C8" s="425"/>
      <c r="D8" s="28" t="s">
        <v>139</v>
      </c>
      <c r="E8" s="43" t="s">
        <v>147</v>
      </c>
      <c r="F8" s="42" t="s">
        <v>148</v>
      </c>
      <c r="G8" s="28" t="s">
        <v>105</v>
      </c>
      <c r="H8" s="28">
        <v>2022</v>
      </c>
      <c r="I8" s="44">
        <v>1.3</v>
      </c>
      <c r="J8" s="44">
        <v>3.9</v>
      </c>
      <c r="K8" s="39"/>
    </row>
    <row r="9" spans="1:11" s="24" customFormat="1" ht="32.25" customHeight="1" x14ac:dyDescent="0.35">
      <c r="A9" s="28" t="s">
        <v>149</v>
      </c>
      <c r="B9" s="34" t="s">
        <v>138</v>
      </c>
      <c r="C9" s="425"/>
      <c r="D9" s="28" t="s">
        <v>139</v>
      </c>
      <c r="E9" s="43" t="s">
        <v>150</v>
      </c>
      <c r="F9" s="42" t="s">
        <v>151</v>
      </c>
      <c r="G9" s="28" t="s">
        <v>34</v>
      </c>
      <c r="H9" s="28">
        <v>2022</v>
      </c>
      <c r="I9" s="44">
        <v>1</v>
      </c>
      <c r="J9" s="44">
        <v>2</v>
      </c>
      <c r="K9" s="39"/>
    </row>
    <row r="10" spans="1:11" s="24" customFormat="1" ht="32.25" customHeight="1" x14ac:dyDescent="0.35">
      <c r="A10" s="427" t="s">
        <v>152</v>
      </c>
      <c r="B10" s="427" t="s">
        <v>153</v>
      </c>
      <c r="C10" s="425"/>
      <c r="D10" s="428" t="s">
        <v>154</v>
      </c>
      <c r="E10" s="423" t="s">
        <v>155</v>
      </c>
      <c r="F10" s="42" t="s">
        <v>156</v>
      </c>
      <c r="G10" s="28" t="s">
        <v>157</v>
      </c>
      <c r="H10" s="28">
        <v>2022</v>
      </c>
      <c r="I10" s="45">
        <v>15.5</v>
      </c>
      <c r="J10" s="45">
        <v>12.4</v>
      </c>
      <c r="K10" s="39"/>
    </row>
    <row r="11" spans="1:11" s="24" customFormat="1" ht="32.25" customHeight="1" x14ac:dyDescent="0.35">
      <c r="A11" s="427"/>
      <c r="B11" s="427"/>
      <c r="C11" s="425"/>
      <c r="D11" s="428"/>
      <c r="E11" s="423"/>
      <c r="F11" s="42" t="s">
        <v>158</v>
      </c>
      <c r="G11" s="28" t="s">
        <v>157</v>
      </c>
      <c r="H11" s="28">
        <v>2022</v>
      </c>
      <c r="I11" s="44">
        <v>12.4</v>
      </c>
      <c r="J11" s="45">
        <v>9.92</v>
      </c>
      <c r="K11" s="39"/>
    </row>
    <row r="12" spans="1:11" s="24" customFormat="1" ht="32.25" customHeight="1" x14ac:dyDescent="0.35">
      <c r="A12" s="427"/>
      <c r="B12" s="427"/>
      <c r="C12" s="425"/>
      <c r="D12" s="428"/>
      <c r="E12" s="423"/>
      <c r="F12" s="42" t="s">
        <v>159</v>
      </c>
      <c r="G12" s="28" t="s">
        <v>160</v>
      </c>
      <c r="H12" s="28">
        <v>2022</v>
      </c>
      <c r="I12" s="45">
        <v>32.5</v>
      </c>
      <c r="J12" s="45">
        <v>26</v>
      </c>
      <c r="K12" s="39"/>
    </row>
    <row r="13" spans="1:11" s="24" customFormat="1" ht="32.25" customHeight="1" x14ac:dyDescent="0.35">
      <c r="A13" s="427"/>
      <c r="B13" s="427"/>
      <c r="C13" s="425"/>
      <c r="D13" s="428"/>
      <c r="E13" s="423"/>
      <c r="F13" s="42" t="s">
        <v>161</v>
      </c>
      <c r="G13" s="34" t="s">
        <v>160</v>
      </c>
      <c r="H13" s="34">
        <v>2022</v>
      </c>
      <c r="I13" s="46">
        <v>973.94845131829391</v>
      </c>
      <c r="J13" s="45">
        <v>779.12</v>
      </c>
      <c r="K13" s="39"/>
    </row>
    <row r="14" spans="1:11" s="24" customFormat="1" ht="25.5" customHeight="1" x14ac:dyDescent="0.35">
      <c r="A14" s="34" t="s">
        <v>162</v>
      </c>
      <c r="B14" s="34" t="s">
        <v>153</v>
      </c>
      <c r="C14" s="425"/>
      <c r="D14" s="28" t="s">
        <v>154</v>
      </c>
      <c r="E14" s="42" t="s">
        <v>163</v>
      </c>
      <c r="F14" s="42" t="s">
        <v>164</v>
      </c>
      <c r="G14" s="28" t="s">
        <v>105</v>
      </c>
      <c r="H14" s="28">
        <v>2016</v>
      </c>
      <c r="I14" s="44">
        <v>10.99110546378653</v>
      </c>
      <c r="J14" s="44">
        <v>8.3323450515318367</v>
      </c>
      <c r="K14" s="39"/>
    </row>
    <row r="15" spans="1:11" s="24" customFormat="1" ht="25.5" customHeight="1" x14ac:dyDescent="0.35">
      <c r="A15" s="34" t="s">
        <v>165</v>
      </c>
      <c r="B15" s="34" t="s">
        <v>153</v>
      </c>
      <c r="C15" s="426"/>
      <c r="D15" s="28" t="s">
        <v>154</v>
      </c>
      <c r="E15" s="42" t="s">
        <v>166</v>
      </c>
      <c r="F15" s="42" t="s">
        <v>167</v>
      </c>
      <c r="G15" s="28" t="s">
        <v>105</v>
      </c>
      <c r="H15" s="28">
        <v>2020</v>
      </c>
      <c r="I15" s="44">
        <v>12.9</v>
      </c>
      <c r="J15" s="44">
        <v>12.18</v>
      </c>
      <c r="K15" s="39"/>
    </row>
    <row r="16" spans="1:11" s="24" customFormat="1" ht="25.5" customHeight="1" x14ac:dyDescent="0.35">
      <c r="A16" s="34" t="s">
        <v>168</v>
      </c>
      <c r="B16" s="34" t="s">
        <v>169</v>
      </c>
      <c r="C16" s="424" t="s">
        <v>101</v>
      </c>
      <c r="D16" s="28" t="s">
        <v>170</v>
      </c>
      <c r="E16" s="42" t="s">
        <v>171</v>
      </c>
      <c r="F16" s="42" t="s">
        <v>172</v>
      </c>
      <c r="G16" s="28" t="s">
        <v>103</v>
      </c>
      <c r="H16" s="28">
        <v>2021</v>
      </c>
      <c r="I16" s="44">
        <v>313.85000000000002</v>
      </c>
      <c r="J16" s="44">
        <v>343.19</v>
      </c>
      <c r="K16" s="39"/>
    </row>
    <row r="17" spans="1:11" s="24" customFormat="1" ht="32.25" customHeight="1" x14ac:dyDescent="0.35">
      <c r="A17" s="427" t="s">
        <v>173</v>
      </c>
      <c r="B17" s="427" t="s">
        <v>169</v>
      </c>
      <c r="C17" s="425"/>
      <c r="D17" s="428" t="s">
        <v>170</v>
      </c>
      <c r="E17" s="423" t="s">
        <v>174</v>
      </c>
      <c r="F17" s="42" t="s">
        <v>175</v>
      </c>
      <c r="G17" s="28" t="s">
        <v>105</v>
      </c>
      <c r="H17" s="28">
        <v>2021</v>
      </c>
      <c r="I17" s="44">
        <v>21.4</v>
      </c>
      <c r="J17" s="44">
        <v>15.625</v>
      </c>
      <c r="K17" s="39"/>
    </row>
    <row r="18" spans="1:11" s="24" customFormat="1" ht="32.25" customHeight="1" x14ac:dyDescent="0.35">
      <c r="A18" s="427"/>
      <c r="B18" s="427"/>
      <c r="C18" s="425"/>
      <c r="D18" s="428"/>
      <c r="E18" s="423"/>
      <c r="F18" s="42" t="s">
        <v>176</v>
      </c>
      <c r="G18" s="28" t="s">
        <v>105</v>
      </c>
      <c r="H18" s="34">
        <v>2020</v>
      </c>
      <c r="I18" s="34">
        <v>22.4</v>
      </c>
      <c r="J18" s="34">
        <v>21.503999999999998</v>
      </c>
      <c r="K18" s="39"/>
    </row>
    <row r="19" spans="1:11" s="24" customFormat="1" ht="32.25" customHeight="1" x14ac:dyDescent="0.35">
      <c r="A19" s="34" t="s">
        <v>177</v>
      </c>
      <c r="B19" s="34" t="s">
        <v>178</v>
      </c>
      <c r="C19" s="426"/>
      <c r="D19" s="28" t="s">
        <v>179</v>
      </c>
      <c r="E19" s="42" t="s">
        <v>180</v>
      </c>
      <c r="F19" s="42" t="s">
        <v>181</v>
      </c>
      <c r="G19" s="28" t="s">
        <v>105</v>
      </c>
      <c r="H19" s="28">
        <v>2021</v>
      </c>
      <c r="I19" s="44">
        <v>33</v>
      </c>
      <c r="J19" s="44">
        <v>33</v>
      </c>
      <c r="K19" s="39"/>
    </row>
    <row r="20" spans="1:11" s="24" customFormat="1" ht="28.5" customHeight="1" x14ac:dyDescent="0.35">
      <c r="A20" s="34" t="s">
        <v>182</v>
      </c>
      <c r="B20" s="34" t="s">
        <v>183</v>
      </c>
      <c r="C20" s="424" t="s">
        <v>107</v>
      </c>
      <c r="D20" s="28" t="s">
        <v>184</v>
      </c>
      <c r="E20" s="47" t="s">
        <v>185</v>
      </c>
      <c r="F20" s="48" t="s">
        <v>186</v>
      </c>
      <c r="G20" s="28" t="s">
        <v>105</v>
      </c>
      <c r="H20" s="28">
        <v>2021</v>
      </c>
      <c r="I20" s="28">
        <v>64</v>
      </c>
      <c r="J20" s="49">
        <v>66</v>
      </c>
      <c r="K20" s="39"/>
    </row>
    <row r="21" spans="1:11" s="24" customFormat="1" ht="28.5" customHeight="1" x14ac:dyDescent="0.35">
      <c r="A21" s="34" t="s">
        <v>187</v>
      </c>
      <c r="B21" s="34" t="s">
        <v>183</v>
      </c>
      <c r="C21" s="426"/>
      <c r="D21" s="28" t="s">
        <v>184</v>
      </c>
      <c r="E21" s="47" t="s">
        <v>188</v>
      </c>
      <c r="F21" s="43" t="s">
        <v>189</v>
      </c>
      <c r="G21" s="50" t="s">
        <v>105</v>
      </c>
      <c r="H21" s="50">
        <v>2021</v>
      </c>
      <c r="I21" s="50">
        <v>0.4</v>
      </c>
      <c r="J21" s="50">
        <v>0.8</v>
      </c>
      <c r="K21" s="39"/>
    </row>
    <row r="22" spans="1:11" s="24" customFormat="1" ht="28.5" customHeight="1" x14ac:dyDescent="0.35">
      <c r="A22" s="34" t="s">
        <v>190</v>
      </c>
      <c r="B22" s="34" t="s">
        <v>191</v>
      </c>
      <c r="C22" s="424" t="s">
        <v>109</v>
      </c>
      <c r="D22" s="28" t="s">
        <v>179</v>
      </c>
      <c r="E22" s="42" t="s">
        <v>192</v>
      </c>
      <c r="F22" s="42" t="s">
        <v>193</v>
      </c>
      <c r="G22" s="28" t="s">
        <v>105</v>
      </c>
      <c r="H22" s="28">
        <v>2022</v>
      </c>
      <c r="I22" s="51">
        <v>1.9</v>
      </c>
      <c r="J22" s="51">
        <v>1.8333333333333333</v>
      </c>
      <c r="K22" s="39"/>
    </row>
    <row r="23" spans="1:11" s="24" customFormat="1" ht="28.5" customHeight="1" x14ac:dyDescent="0.35">
      <c r="A23" s="34" t="s">
        <v>194</v>
      </c>
      <c r="B23" s="34" t="s">
        <v>191</v>
      </c>
      <c r="C23" s="425"/>
      <c r="D23" s="28" t="s">
        <v>179</v>
      </c>
      <c r="E23" s="42" t="s">
        <v>195</v>
      </c>
      <c r="F23" s="42" t="s">
        <v>196</v>
      </c>
      <c r="G23" s="28" t="s">
        <v>157</v>
      </c>
      <c r="H23" s="28">
        <v>2021</v>
      </c>
      <c r="I23" s="45">
        <v>1.6</v>
      </c>
      <c r="J23" s="45">
        <v>1.6</v>
      </c>
      <c r="K23" s="39"/>
    </row>
    <row r="24" spans="1:11" s="24" customFormat="1" ht="28.5" customHeight="1" x14ac:dyDescent="0.35">
      <c r="A24" s="34" t="s">
        <v>197</v>
      </c>
      <c r="B24" s="34" t="s">
        <v>178</v>
      </c>
      <c r="C24" s="426"/>
      <c r="D24" s="28" t="s">
        <v>179</v>
      </c>
      <c r="E24" s="42" t="s">
        <v>198</v>
      </c>
      <c r="F24" s="42" t="s">
        <v>199</v>
      </c>
      <c r="G24" s="34" t="s">
        <v>200</v>
      </c>
      <c r="H24" s="34">
        <v>2021</v>
      </c>
      <c r="I24" s="51">
        <v>0.87</v>
      </c>
      <c r="J24" s="51">
        <v>0.91875000000000007</v>
      </c>
      <c r="K24" s="39"/>
    </row>
    <row r="25" spans="1:11" s="24" customFormat="1" ht="28.5" customHeight="1" x14ac:dyDescent="0.35">
      <c r="A25" s="34" t="s">
        <v>201</v>
      </c>
      <c r="B25" s="34" t="s">
        <v>202</v>
      </c>
      <c r="C25" s="424" t="s">
        <v>114</v>
      </c>
      <c r="D25" s="28" t="s">
        <v>203</v>
      </c>
      <c r="E25" s="42" t="s">
        <v>204</v>
      </c>
      <c r="F25" s="42" t="s">
        <v>205</v>
      </c>
      <c r="G25" s="28" t="s">
        <v>105</v>
      </c>
      <c r="H25" s="28">
        <v>2021</v>
      </c>
      <c r="I25" s="45">
        <v>53.5</v>
      </c>
      <c r="J25" s="45">
        <v>57.55</v>
      </c>
      <c r="K25" s="39"/>
    </row>
    <row r="26" spans="1:11" s="24" customFormat="1" ht="28.5" customHeight="1" x14ac:dyDescent="0.35">
      <c r="A26" s="427" t="s">
        <v>206</v>
      </c>
      <c r="B26" s="427" t="s">
        <v>207</v>
      </c>
      <c r="C26" s="425"/>
      <c r="D26" s="428" t="s">
        <v>208</v>
      </c>
      <c r="E26" s="423" t="s">
        <v>209</v>
      </c>
      <c r="F26" s="42" t="s">
        <v>210</v>
      </c>
      <c r="G26" s="28" t="s">
        <v>211</v>
      </c>
      <c r="H26" s="28">
        <v>2022</v>
      </c>
      <c r="I26" s="52">
        <v>2704.491</v>
      </c>
      <c r="J26" s="52">
        <v>2614.3636666666666</v>
      </c>
      <c r="K26" s="39"/>
    </row>
    <row r="27" spans="1:11" s="24" customFormat="1" ht="28.5" customHeight="1" x14ac:dyDescent="0.35">
      <c r="A27" s="427"/>
      <c r="B27" s="427"/>
      <c r="C27" s="425"/>
      <c r="D27" s="428"/>
      <c r="E27" s="423"/>
      <c r="F27" s="42" t="s">
        <v>212</v>
      </c>
      <c r="G27" s="28" t="s">
        <v>34</v>
      </c>
      <c r="H27" s="34">
        <v>2022</v>
      </c>
      <c r="I27" s="52">
        <v>35340</v>
      </c>
      <c r="J27" s="52">
        <v>34180</v>
      </c>
      <c r="K27" s="39"/>
    </row>
    <row r="28" spans="1:11" s="24" customFormat="1" ht="23.25" customHeight="1" x14ac:dyDescent="0.35">
      <c r="A28" s="427" t="s">
        <v>213</v>
      </c>
      <c r="B28" s="427" t="s">
        <v>207</v>
      </c>
      <c r="C28" s="425"/>
      <c r="D28" s="428" t="s">
        <v>208</v>
      </c>
      <c r="E28" s="423" t="s">
        <v>214</v>
      </c>
      <c r="F28" s="42" t="s">
        <v>215</v>
      </c>
      <c r="G28" s="28" t="s">
        <v>34</v>
      </c>
      <c r="H28" s="28">
        <v>2022</v>
      </c>
      <c r="I28" s="52">
        <v>153365</v>
      </c>
      <c r="J28" s="52">
        <v>140855</v>
      </c>
      <c r="K28" s="39"/>
    </row>
    <row r="29" spans="1:11" s="24" customFormat="1" ht="23.25" customHeight="1" x14ac:dyDescent="0.35">
      <c r="A29" s="427"/>
      <c r="B29" s="427"/>
      <c r="C29" s="425"/>
      <c r="D29" s="428"/>
      <c r="E29" s="423"/>
      <c r="F29" s="42" t="s">
        <v>216</v>
      </c>
      <c r="G29" s="28" t="s">
        <v>217</v>
      </c>
      <c r="H29" s="34">
        <v>2021</v>
      </c>
      <c r="I29" s="45">
        <v>14.256214018671377</v>
      </c>
      <c r="J29" s="45">
        <v>10.014053504667844</v>
      </c>
      <c r="K29" s="39"/>
    </row>
    <row r="30" spans="1:11" s="24" customFormat="1" ht="23.25" customHeight="1" x14ac:dyDescent="0.35">
      <c r="A30" s="34" t="s">
        <v>218</v>
      </c>
      <c r="B30" s="34" t="s">
        <v>207</v>
      </c>
      <c r="C30" s="425"/>
      <c r="D30" s="28" t="s">
        <v>219</v>
      </c>
      <c r="E30" s="42" t="s">
        <v>220</v>
      </c>
      <c r="F30" s="42" t="s">
        <v>221</v>
      </c>
      <c r="G30" s="28" t="s">
        <v>105</v>
      </c>
      <c r="H30" s="28" t="s">
        <v>222</v>
      </c>
      <c r="I30" s="28" t="s">
        <v>112</v>
      </c>
      <c r="J30" s="53" t="s">
        <v>223</v>
      </c>
      <c r="K30" s="39"/>
    </row>
    <row r="31" spans="1:11" s="24" customFormat="1" ht="23.25" customHeight="1" x14ac:dyDescent="0.35">
      <c r="A31" s="427" t="s">
        <v>224</v>
      </c>
      <c r="B31" s="427" t="s">
        <v>225</v>
      </c>
      <c r="C31" s="425"/>
      <c r="D31" s="428" t="s">
        <v>226</v>
      </c>
      <c r="E31" s="423" t="s">
        <v>227</v>
      </c>
      <c r="F31" s="42" t="s">
        <v>228</v>
      </c>
      <c r="G31" s="28" t="s">
        <v>34</v>
      </c>
      <c r="H31" s="28">
        <v>2021</v>
      </c>
      <c r="I31" s="28">
        <v>8</v>
      </c>
      <c r="J31" s="28">
        <v>6.5</v>
      </c>
      <c r="K31" s="39"/>
    </row>
    <row r="32" spans="1:11" s="24" customFormat="1" ht="23.25" customHeight="1" x14ac:dyDescent="0.35">
      <c r="A32" s="427"/>
      <c r="B32" s="427"/>
      <c r="C32" s="425"/>
      <c r="D32" s="428"/>
      <c r="E32" s="423"/>
      <c r="F32" s="42" t="s">
        <v>229</v>
      </c>
      <c r="G32" s="28" t="s">
        <v>34</v>
      </c>
      <c r="H32" s="28">
        <v>2021</v>
      </c>
      <c r="I32" s="28">
        <v>3</v>
      </c>
      <c r="J32" s="28">
        <v>2.25</v>
      </c>
      <c r="K32" s="39"/>
    </row>
    <row r="33" spans="1:11" s="24" customFormat="1" ht="23.25" customHeight="1" x14ac:dyDescent="0.35">
      <c r="A33" s="427"/>
      <c r="B33" s="427"/>
      <c r="C33" s="426"/>
      <c r="D33" s="428"/>
      <c r="E33" s="423"/>
      <c r="F33" s="42" t="s">
        <v>230</v>
      </c>
      <c r="G33" s="28" t="s">
        <v>34</v>
      </c>
      <c r="H33" s="28">
        <v>2021</v>
      </c>
      <c r="I33" s="28">
        <v>10</v>
      </c>
      <c r="J33" s="51">
        <v>82.13333333333334</v>
      </c>
      <c r="K33" s="39"/>
    </row>
    <row r="34" spans="1:11" s="24" customFormat="1" ht="24.75" customHeight="1" x14ac:dyDescent="0.35">
      <c r="A34" s="34" t="s">
        <v>231</v>
      </c>
      <c r="B34" s="34" t="s">
        <v>225</v>
      </c>
      <c r="C34" s="54"/>
      <c r="D34" s="28" t="s">
        <v>226</v>
      </c>
      <c r="E34" s="42" t="s">
        <v>232</v>
      </c>
      <c r="F34" s="42" t="s">
        <v>233</v>
      </c>
      <c r="G34" s="34" t="s">
        <v>111</v>
      </c>
      <c r="H34" s="34">
        <v>2020</v>
      </c>
      <c r="I34" s="34" t="s">
        <v>234</v>
      </c>
      <c r="J34" s="34" t="s">
        <v>235</v>
      </c>
      <c r="K34" s="39"/>
    </row>
    <row r="35" spans="1:11" s="24" customFormat="1" ht="24.75" customHeight="1" x14ac:dyDescent="0.35">
      <c r="A35" s="34" t="s">
        <v>236</v>
      </c>
      <c r="B35" s="34" t="s">
        <v>237</v>
      </c>
      <c r="C35" s="424" t="s">
        <v>117</v>
      </c>
      <c r="D35" s="28" t="s">
        <v>226</v>
      </c>
      <c r="E35" s="47" t="s">
        <v>238</v>
      </c>
      <c r="F35" s="42" t="s">
        <v>239</v>
      </c>
      <c r="G35" s="28" t="s">
        <v>105</v>
      </c>
      <c r="H35" s="28">
        <v>2021</v>
      </c>
      <c r="I35" s="28">
        <v>61.9</v>
      </c>
      <c r="J35" s="28">
        <v>65</v>
      </c>
      <c r="K35" s="39"/>
    </row>
    <row r="36" spans="1:11" s="24" customFormat="1" ht="24.75" customHeight="1" x14ac:dyDescent="0.35">
      <c r="A36" s="34" t="s">
        <v>240</v>
      </c>
      <c r="B36" s="34" t="s">
        <v>237</v>
      </c>
      <c r="C36" s="425"/>
      <c r="D36" s="28" t="s">
        <v>226</v>
      </c>
      <c r="E36" s="47" t="s">
        <v>241</v>
      </c>
      <c r="F36" s="42" t="s">
        <v>242</v>
      </c>
      <c r="G36" s="28" t="s">
        <v>105</v>
      </c>
      <c r="H36" s="28">
        <v>2021</v>
      </c>
      <c r="I36" s="28">
        <v>21</v>
      </c>
      <c r="J36" s="28">
        <v>25</v>
      </c>
      <c r="K36" s="39"/>
    </row>
    <row r="37" spans="1:11" s="24" customFormat="1" ht="24.75" customHeight="1" x14ac:dyDescent="0.35">
      <c r="A37" s="34" t="s">
        <v>243</v>
      </c>
      <c r="B37" s="34" t="s">
        <v>244</v>
      </c>
      <c r="C37" s="425"/>
      <c r="D37" s="28" t="s">
        <v>226</v>
      </c>
      <c r="E37" s="42" t="s">
        <v>245</v>
      </c>
      <c r="F37" s="42" t="s">
        <v>246</v>
      </c>
      <c r="G37" s="28" t="s">
        <v>105</v>
      </c>
      <c r="H37" s="28">
        <v>2018</v>
      </c>
      <c r="I37" s="28">
        <v>7.2</v>
      </c>
      <c r="J37" s="28">
        <v>9.6</v>
      </c>
      <c r="K37" s="39"/>
    </row>
    <row r="38" spans="1:11" s="24" customFormat="1" ht="24.75" customHeight="1" x14ac:dyDescent="0.35">
      <c r="A38" s="34" t="s">
        <v>247</v>
      </c>
      <c r="B38" s="34" t="s">
        <v>248</v>
      </c>
      <c r="C38" s="425"/>
      <c r="D38" s="28" t="s">
        <v>226</v>
      </c>
      <c r="E38" s="42" t="s">
        <v>249</v>
      </c>
      <c r="F38" s="42" t="s">
        <v>250</v>
      </c>
      <c r="G38" s="28" t="s">
        <v>105</v>
      </c>
      <c r="H38" s="28">
        <v>2019</v>
      </c>
      <c r="I38" s="51">
        <v>7.7417061289437719</v>
      </c>
      <c r="J38" s="51">
        <v>8.540284354823962</v>
      </c>
      <c r="K38" s="39"/>
    </row>
    <row r="39" spans="1:11" s="24" customFormat="1" ht="24.75" customHeight="1" x14ac:dyDescent="0.35">
      <c r="A39" s="34" t="s">
        <v>251</v>
      </c>
      <c r="B39" s="34" t="s">
        <v>248</v>
      </c>
      <c r="C39" s="425"/>
      <c r="D39" s="28" t="s">
        <v>226</v>
      </c>
      <c r="E39" s="42" t="s">
        <v>252</v>
      </c>
      <c r="F39" s="42" t="s">
        <v>253</v>
      </c>
      <c r="G39" s="34" t="s">
        <v>105</v>
      </c>
      <c r="H39" s="28">
        <v>2020</v>
      </c>
      <c r="I39" s="28">
        <v>23.3</v>
      </c>
      <c r="J39" s="28">
        <v>22.66</v>
      </c>
      <c r="K39" s="39"/>
    </row>
    <row r="40" spans="1:11" s="24" customFormat="1" ht="24.75" customHeight="1" x14ac:dyDescent="0.35">
      <c r="A40" s="427" t="s">
        <v>254</v>
      </c>
      <c r="B40" s="427" t="s">
        <v>248</v>
      </c>
      <c r="C40" s="425"/>
      <c r="D40" s="428" t="s">
        <v>226</v>
      </c>
      <c r="E40" s="423" t="s">
        <v>255</v>
      </c>
      <c r="F40" s="42" t="s">
        <v>256</v>
      </c>
      <c r="G40" s="28" t="s">
        <v>257</v>
      </c>
      <c r="H40" s="28">
        <v>2020</v>
      </c>
      <c r="I40" s="28">
        <v>7702</v>
      </c>
      <c r="J40" s="28">
        <v>7702</v>
      </c>
      <c r="K40" s="39"/>
    </row>
    <row r="41" spans="1:11" s="24" customFormat="1" ht="24.75" customHeight="1" x14ac:dyDescent="0.35">
      <c r="A41" s="427"/>
      <c r="B41" s="427"/>
      <c r="C41" s="425"/>
      <c r="D41" s="428"/>
      <c r="E41" s="423"/>
      <c r="F41" s="42" t="s">
        <v>258</v>
      </c>
      <c r="G41" s="28" t="s">
        <v>257</v>
      </c>
      <c r="H41" s="28">
        <v>2020</v>
      </c>
      <c r="I41" s="28">
        <v>756</v>
      </c>
      <c r="J41" s="28">
        <v>756</v>
      </c>
      <c r="K41" s="39"/>
    </row>
    <row r="42" spans="1:11" s="24" customFormat="1" ht="24.75" customHeight="1" x14ac:dyDescent="0.35">
      <c r="A42" s="34" t="s">
        <v>259</v>
      </c>
      <c r="B42" s="34" t="s">
        <v>225</v>
      </c>
      <c r="C42" s="425"/>
      <c r="D42" s="28" t="s">
        <v>226</v>
      </c>
      <c r="E42" s="42" t="s">
        <v>260</v>
      </c>
      <c r="F42" s="42" t="s">
        <v>261</v>
      </c>
      <c r="G42" s="28" t="s">
        <v>105</v>
      </c>
      <c r="H42" s="28" t="s">
        <v>222</v>
      </c>
      <c r="I42" s="28" t="s">
        <v>222</v>
      </c>
      <c r="J42" s="28">
        <v>1.6500000000000001</v>
      </c>
      <c r="K42" s="39"/>
    </row>
    <row r="43" spans="1:11" s="24" customFormat="1" ht="24.75" customHeight="1" x14ac:dyDescent="0.35">
      <c r="A43" s="34" t="s">
        <v>262</v>
      </c>
      <c r="B43" s="34" t="s">
        <v>263</v>
      </c>
      <c r="C43" s="424" t="s">
        <v>120</v>
      </c>
      <c r="D43" s="28" t="s">
        <v>208</v>
      </c>
      <c r="E43" s="42" t="s">
        <v>264</v>
      </c>
      <c r="F43" s="42" t="s">
        <v>265</v>
      </c>
      <c r="G43" s="28" t="s">
        <v>99</v>
      </c>
      <c r="H43" s="28">
        <v>2021</v>
      </c>
      <c r="I43" s="28">
        <v>139</v>
      </c>
      <c r="J43" s="28">
        <v>129</v>
      </c>
      <c r="K43" s="39"/>
    </row>
    <row r="44" spans="1:11" s="24" customFormat="1" ht="24.75" customHeight="1" x14ac:dyDescent="0.35">
      <c r="A44" s="34" t="s">
        <v>266</v>
      </c>
      <c r="B44" s="34" t="s">
        <v>267</v>
      </c>
      <c r="C44" s="425"/>
      <c r="D44" s="28" t="s">
        <v>208</v>
      </c>
      <c r="E44" s="42" t="s">
        <v>268</v>
      </c>
      <c r="F44" s="42" t="s">
        <v>269</v>
      </c>
      <c r="G44" s="28" t="s">
        <v>99</v>
      </c>
      <c r="H44" s="28">
        <v>2021</v>
      </c>
      <c r="I44" s="28">
        <v>113</v>
      </c>
      <c r="J44" s="28">
        <v>96</v>
      </c>
      <c r="K44" s="39"/>
    </row>
    <row r="45" spans="1:11" s="24" customFormat="1" ht="24.75" customHeight="1" x14ac:dyDescent="0.35">
      <c r="A45" s="34" t="s">
        <v>270</v>
      </c>
      <c r="B45" s="34" t="s">
        <v>271</v>
      </c>
      <c r="C45" s="425"/>
      <c r="D45" s="28" t="s">
        <v>208</v>
      </c>
      <c r="E45" s="42" t="s">
        <v>272</v>
      </c>
      <c r="F45" s="42" t="s">
        <v>273</v>
      </c>
      <c r="G45" s="28" t="s">
        <v>99</v>
      </c>
      <c r="H45" s="28">
        <v>2021</v>
      </c>
      <c r="I45" s="28">
        <v>89</v>
      </c>
      <c r="J45" s="28">
        <v>80</v>
      </c>
      <c r="K45" s="39"/>
    </row>
    <row r="46" spans="1:11" s="24" customFormat="1" ht="24.75" customHeight="1" x14ac:dyDescent="0.35">
      <c r="A46" s="34" t="s">
        <v>274</v>
      </c>
      <c r="B46" s="34" t="s">
        <v>275</v>
      </c>
      <c r="C46" s="425"/>
      <c r="D46" s="28" t="s">
        <v>276</v>
      </c>
      <c r="E46" s="42" t="s">
        <v>277</v>
      </c>
      <c r="F46" s="42" t="s">
        <v>278</v>
      </c>
      <c r="G46" s="28" t="s">
        <v>99</v>
      </c>
      <c r="H46" s="28">
        <v>2021</v>
      </c>
      <c r="I46" s="28">
        <v>116</v>
      </c>
      <c r="J46" s="28">
        <v>96</v>
      </c>
      <c r="K46" s="39"/>
    </row>
    <row r="47" spans="1:11" s="24" customFormat="1" ht="24.75" customHeight="1" x14ac:dyDescent="0.35">
      <c r="A47" s="34" t="s">
        <v>279</v>
      </c>
      <c r="B47" s="34" t="s">
        <v>280</v>
      </c>
      <c r="C47" s="425"/>
      <c r="D47" s="28" t="s">
        <v>276</v>
      </c>
      <c r="E47" s="42" t="s">
        <v>281</v>
      </c>
      <c r="F47" s="42" t="s">
        <v>282</v>
      </c>
      <c r="G47" s="28" t="s">
        <v>99</v>
      </c>
      <c r="H47" s="28">
        <v>2021</v>
      </c>
      <c r="I47" s="28">
        <v>71</v>
      </c>
      <c r="J47" s="28">
        <v>58</v>
      </c>
      <c r="K47" s="39"/>
    </row>
    <row r="48" spans="1:11" s="24" customFormat="1" ht="24.75" customHeight="1" x14ac:dyDescent="0.35">
      <c r="A48" s="34" t="s">
        <v>283</v>
      </c>
      <c r="B48" s="34" t="s">
        <v>284</v>
      </c>
      <c r="C48" s="425"/>
      <c r="D48" s="28" t="s">
        <v>285</v>
      </c>
      <c r="E48" s="42" t="s">
        <v>286</v>
      </c>
      <c r="F48" s="42" t="s">
        <v>287</v>
      </c>
      <c r="G48" s="28" t="s">
        <v>111</v>
      </c>
      <c r="H48" s="28">
        <v>2022</v>
      </c>
      <c r="I48" s="28">
        <v>64.540000000000006</v>
      </c>
      <c r="J48" s="51">
        <v>67.513333333333335</v>
      </c>
      <c r="K48" s="39"/>
    </row>
    <row r="49" spans="1:11" s="24" customFormat="1" ht="24.75" customHeight="1" x14ac:dyDescent="0.35">
      <c r="A49" s="34" t="s">
        <v>288</v>
      </c>
      <c r="B49" s="34" t="s">
        <v>289</v>
      </c>
      <c r="C49" s="425"/>
      <c r="D49" s="28" t="s">
        <v>290</v>
      </c>
      <c r="E49" s="42" t="s">
        <v>291</v>
      </c>
      <c r="F49" s="42" t="s">
        <v>292</v>
      </c>
      <c r="G49" s="28" t="s">
        <v>105</v>
      </c>
      <c r="H49" s="28">
        <v>2022</v>
      </c>
      <c r="I49" s="28">
        <v>70</v>
      </c>
      <c r="J49" s="28">
        <v>72</v>
      </c>
      <c r="K49" s="39"/>
    </row>
    <row r="50" spans="1:11" s="24" customFormat="1" ht="24.75" customHeight="1" x14ac:dyDescent="0.35">
      <c r="A50" s="34" t="s">
        <v>293</v>
      </c>
      <c r="B50" s="34" t="s">
        <v>280</v>
      </c>
      <c r="C50" s="426"/>
      <c r="D50" s="28" t="s">
        <v>276</v>
      </c>
      <c r="E50" s="42" t="s">
        <v>294</v>
      </c>
      <c r="F50" s="42" t="s">
        <v>295</v>
      </c>
      <c r="G50" s="34" t="s">
        <v>99</v>
      </c>
      <c r="H50" s="34">
        <v>2021</v>
      </c>
      <c r="I50" s="34">
        <v>137</v>
      </c>
      <c r="J50" s="34">
        <v>124</v>
      </c>
      <c r="K50" s="39"/>
    </row>
    <row r="51" spans="1:11" s="24" customFormat="1" ht="24.75" customHeight="1" x14ac:dyDescent="0.35">
      <c r="A51" s="34" t="s">
        <v>296</v>
      </c>
      <c r="B51" s="34" t="s">
        <v>297</v>
      </c>
      <c r="C51" s="424" t="s">
        <v>123</v>
      </c>
      <c r="D51" s="28" t="s">
        <v>276</v>
      </c>
      <c r="E51" s="42" t="s">
        <v>298</v>
      </c>
      <c r="F51" s="42" t="s">
        <v>299</v>
      </c>
      <c r="G51" s="28" t="s">
        <v>111</v>
      </c>
      <c r="H51" s="34">
        <v>2021</v>
      </c>
      <c r="I51" s="28">
        <v>0.17399999999999999</v>
      </c>
      <c r="J51" s="28">
        <v>0.13500000000000001</v>
      </c>
      <c r="K51" s="39"/>
    </row>
    <row r="52" spans="1:11" s="24" customFormat="1" ht="24.75" customHeight="1" x14ac:dyDescent="0.35">
      <c r="A52" s="34" t="s">
        <v>300</v>
      </c>
      <c r="B52" s="34" t="s">
        <v>301</v>
      </c>
      <c r="C52" s="425"/>
      <c r="D52" s="28" t="s">
        <v>276</v>
      </c>
      <c r="E52" s="42" t="s">
        <v>302</v>
      </c>
      <c r="F52" s="42" t="s">
        <v>303</v>
      </c>
      <c r="G52" s="28" t="s">
        <v>105</v>
      </c>
      <c r="H52" s="34">
        <v>2022</v>
      </c>
      <c r="I52" s="28">
        <v>52.4</v>
      </c>
      <c r="J52" s="51">
        <v>54.533333333333331</v>
      </c>
      <c r="K52" s="39"/>
    </row>
    <row r="53" spans="1:11" s="24" customFormat="1" ht="24.75" customHeight="1" x14ac:dyDescent="0.35">
      <c r="A53" s="34" t="s">
        <v>304</v>
      </c>
      <c r="B53" s="34" t="s">
        <v>297</v>
      </c>
      <c r="C53" s="425"/>
      <c r="D53" s="28" t="s">
        <v>276</v>
      </c>
      <c r="E53" s="42" t="s">
        <v>305</v>
      </c>
      <c r="F53" s="42" t="s">
        <v>306</v>
      </c>
      <c r="G53" s="28" t="s">
        <v>34</v>
      </c>
      <c r="H53" s="28">
        <v>2022</v>
      </c>
      <c r="I53" s="28">
        <v>6</v>
      </c>
      <c r="J53" s="55">
        <v>7</v>
      </c>
      <c r="K53" s="39"/>
    </row>
    <row r="54" spans="1:11" s="24" customFormat="1" ht="24.75" customHeight="1" x14ac:dyDescent="0.35">
      <c r="A54" s="34" t="s">
        <v>307</v>
      </c>
      <c r="B54" s="34" t="s">
        <v>297</v>
      </c>
      <c r="C54" s="425"/>
      <c r="D54" s="28" t="s">
        <v>276</v>
      </c>
      <c r="E54" s="42" t="s">
        <v>308</v>
      </c>
      <c r="F54" s="42" t="s">
        <v>309</v>
      </c>
      <c r="G54" s="28" t="s">
        <v>111</v>
      </c>
      <c r="H54" s="28">
        <v>2022</v>
      </c>
      <c r="I54" s="28">
        <v>0.85</v>
      </c>
      <c r="J54" s="51">
        <v>0.66999999999999993</v>
      </c>
      <c r="K54" s="39"/>
    </row>
    <row r="55" spans="1:11" s="24" customFormat="1" ht="24.75" customHeight="1" x14ac:dyDescent="0.35">
      <c r="A55" s="34" t="s">
        <v>310</v>
      </c>
      <c r="B55" s="34" t="s">
        <v>297</v>
      </c>
      <c r="C55" s="425"/>
      <c r="D55" s="28" t="s">
        <v>276</v>
      </c>
      <c r="E55" s="42" t="s">
        <v>311</v>
      </c>
      <c r="F55" s="42" t="s">
        <v>312</v>
      </c>
      <c r="G55" s="28" t="s">
        <v>111</v>
      </c>
      <c r="H55" s="28">
        <v>2021</v>
      </c>
      <c r="I55" s="28">
        <v>0.432</v>
      </c>
      <c r="J55" s="28">
        <v>0.39300000000000002</v>
      </c>
      <c r="K55" s="39"/>
    </row>
    <row r="56" spans="1:11" s="24" customFormat="1" ht="24.75" customHeight="1" x14ac:dyDescent="0.35">
      <c r="A56" s="34" t="s">
        <v>313</v>
      </c>
      <c r="B56" s="34" t="s">
        <v>297</v>
      </c>
      <c r="C56" s="426"/>
      <c r="D56" s="28" t="s">
        <v>314</v>
      </c>
      <c r="E56" s="42" t="s">
        <v>315</v>
      </c>
      <c r="F56" s="42" t="s">
        <v>233</v>
      </c>
      <c r="G56" s="34" t="s">
        <v>111</v>
      </c>
      <c r="H56" s="34">
        <v>2020</v>
      </c>
      <c r="I56" s="34" t="s">
        <v>234</v>
      </c>
      <c r="J56" s="34" t="s">
        <v>235</v>
      </c>
      <c r="K56" s="39"/>
    </row>
    <row r="57" spans="1:11" s="24" customFormat="1" ht="24.75" customHeight="1" x14ac:dyDescent="0.35">
      <c r="A57" s="34" t="s">
        <v>316</v>
      </c>
      <c r="B57" s="34" t="s">
        <v>317</v>
      </c>
      <c r="C57" s="424" t="s">
        <v>125</v>
      </c>
      <c r="D57" s="28" t="s">
        <v>276</v>
      </c>
      <c r="E57" s="42" t="s">
        <v>318</v>
      </c>
      <c r="F57" s="42" t="s">
        <v>319</v>
      </c>
      <c r="G57" s="28" t="s">
        <v>99</v>
      </c>
      <c r="H57" s="28">
        <v>2019</v>
      </c>
      <c r="I57" s="28">
        <v>120</v>
      </c>
      <c r="J57" s="28">
        <v>103</v>
      </c>
      <c r="K57" s="39"/>
    </row>
    <row r="58" spans="1:11" s="24" customFormat="1" ht="24.75" customHeight="1" x14ac:dyDescent="0.35">
      <c r="A58" s="34" t="s">
        <v>320</v>
      </c>
      <c r="B58" s="34" t="s">
        <v>280</v>
      </c>
      <c r="C58" s="425"/>
      <c r="D58" s="28" t="s">
        <v>276</v>
      </c>
      <c r="E58" s="42" t="s">
        <v>321</v>
      </c>
      <c r="F58" s="42" t="s">
        <v>322</v>
      </c>
      <c r="G58" s="28" t="s">
        <v>111</v>
      </c>
      <c r="H58" s="34">
        <v>2019</v>
      </c>
      <c r="I58" s="34">
        <v>38.299999999999997</v>
      </c>
      <c r="J58" s="34">
        <v>48.05</v>
      </c>
      <c r="K58" s="39"/>
    </row>
    <row r="59" spans="1:11" s="24" customFormat="1" ht="24.75" customHeight="1" x14ac:dyDescent="0.35">
      <c r="A59" s="34" t="s">
        <v>323</v>
      </c>
      <c r="B59" s="34" t="s">
        <v>324</v>
      </c>
      <c r="C59" s="425"/>
      <c r="D59" s="28" t="s">
        <v>276</v>
      </c>
      <c r="E59" s="42" t="s">
        <v>325</v>
      </c>
      <c r="F59" s="42" t="s">
        <v>326</v>
      </c>
      <c r="G59" s="28" t="s">
        <v>99</v>
      </c>
      <c r="H59" s="28">
        <v>2019</v>
      </c>
      <c r="I59" s="28">
        <v>48</v>
      </c>
      <c r="J59" s="28">
        <v>37</v>
      </c>
      <c r="K59" s="39"/>
    </row>
    <row r="60" spans="1:11" s="24" customFormat="1" ht="24.75" customHeight="1" x14ac:dyDescent="0.35">
      <c r="A60" s="34" t="s">
        <v>327</v>
      </c>
      <c r="B60" s="34"/>
      <c r="C60" s="425"/>
      <c r="D60" s="28" t="s">
        <v>328</v>
      </c>
      <c r="E60" s="42" t="s">
        <v>329</v>
      </c>
      <c r="F60" s="42" t="s">
        <v>330</v>
      </c>
      <c r="G60" s="28" t="s">
        <v>99</v>
      </c>
      <c r="H60" s="28">
        <v>2019</v>
      </c>
      <c r="I60" s="28">
        <v>64</v>
      </c>
      <c r="J60" s="28">
        <v>46</v>
      </c>
      <c r="K60" s="39"/>
    </row>
    <row r="61" spans="1:11" s="24" customFormat="1" ht="24.75" customHeight="1" x14ac:dyDescent="0.35">
      <c r="A61" s="34" t="s">
        <v>331</v>
      </c>
      <c r="B61" s="34" t="s">
        <v>332</v>
      </c>
      <c r="C61" s="425"/>
      <c r="D61" s="28" t="s">
        <v>208</v>
      </c>
      <c r="E61" s="42" t="s">
        <v>333</v>
      </c>
      <c r="F61" s="42" t="s">
        <v>334</v>
      </c>
      <c r="G61" s="28" t="s">
        <v>99</v>
      </c>
      <c r="H61" s="28">
        <v>2019</v>
      </c>
      <c r="I61" s="56">
        <v>113</v>
      </c>
      <c r="J61" s="56">
        <v>93</v>
      </c>
      <c r="K61" s="39"/>
    </row>
    <row r="62" spans="1:11" s="24" customFormat="1" ht="24.75" customHeight="1" x14ac:dyDescent="0.35">
      <c r="A62" s="34" t="s">
        <v>335</v>
      </c>
      <c r="B62" s="34" t="s">
        <v>336</v>
      </c>
      <c r="C62" s="426"/>
      <c r="D62" s="28" t="s">
        <v>314</v>
      </c>
      <c r="E62" s="42" t="s">
        <v>337</v>
      </c>
      <c r="F62" s="42" t="s">
        <v>338</v>
      </c>
      <c r="G62" s="28" t="s">
        <v>105</v>
      </c>
      <c r="H62" s="28" t="s">
        <v>222</v>
      </c>
      <c r="I62" s="28" t="s">
        <v>222</v>
      </c>
      <c r="J62" s="28">
        <v>11.25</v>
      </c>
      <c r="K62" s="39"/>
    </row>
    <row r="63" spans="1:11" s="24" customFormat="1" ht="24.75" customHeight="1" x14ac:dyDescent="0.35">
      <c r="A63" s="427">
        <v>10.1</v>
      </c>
      <c r="B63" s="427" t="s">
        <v>336</v>
      </c>
      <c r="C63" s="424" t="s">
        <v>127</v>
      </c>
      <c r="D63" s="428" t="s">
        <v>314</v>
      </c>
      <c r="E63" s="423" t="s">
        <v>339</v>
      </c>
      <c r="F63" s="42" t="s">
        <v>340</v>
      </c>
      <c r="G63" s="28" t="s">
        <v>99</v>
      </c>
      <c r="H63" s="28">
        <v>2019</v>
      </c>
      <c r="I63" s="28">
        <v>108</v>
      </c>
      <c r="J63" s="28">
        <v>85</v>
      </c>
      <c r="K63" s="39"/>
    </row>
    <row r="64" spans="1:11" s="24" customFormat="1" ht="24.75" customHeight="1" x14ac:dyDescent="0.35">
      <c r="A64" s="427"/>
      <c r="B64" s="427"/>
      <c r="C64" s="425"/>
      <c r="D64" s="428"/>
      <c r="E64" s="423"/>
      <c r="F64" s="42" t="s">
        <v>341</v>
      </c>
      <c r="G64" s="28" t="s">
        <v>342</v>
      </c>
      <c r="H64" s="28">
        <v>2020</v>
      </c>
      <c r="I64" s="28">
        <v>2.91</v>
      </c>
      <c r="J64" s="28">
        <v>3.3525</v>
      </c>
      <c r="K64" s="39"/>
    </row>
    <row r="65" spans="1:11" s="24" customFormat="1" ht="24.75" customHeight="1" x14ac:dyDescent="0.35">
      <c r="A65" s="427" t="s">
        <v>343</v>
      </c>
      <c r="B65" s="427" t="s">
        <v>336</v>
      </c>
      <c r="C65" s="425"/>
      <c r="D65" s="428" t="s">
        <v>314</v>
      </c>
      <c r="E65" s="423" t="s">
        <v>344</v>
      </c>
      <c r="F65" s="42" t="s">
        <v>345</v>
      </c>
      <c r="G65" s="28" t="s">
        <v>99</v>
      </c>
      <c r="H65" s="28">
        <v>2019</v>
      </c>
      <c r="I65" s="28">
        <v>93</v>
      </c>
      <c r="J65" s="28">
        <v>80</v>
      </c>
      <c r="K65" s="39"/>
    </row>
    <row r="66" spans="1:11" s="24" customFormat="1" ht="24.75" customHeight="1" x14ac:dyDescent="0.35">
      <c r="A66" s="427"/>
      <c r="B66" s="427"/>
      <c r="C66" s="426"/>
      <c r="D66" s="428"/>
      <c r="E66" s="423"/>
      <c r="F66" s="42" t="s">
        <v>346</v>
      </c>
      <c r="G66" s="28" t="s">
        <v>105</v>
      </c>
      <c r="H66" s="34">
        <v>2021</v>
      </c>
      <c r="I66" s="57">
        <v>4.2727211340260123</v>
      </c>
      <c r="J66" s="57">
        <v>5.5681802835065035</v>
      </c>
      <c r="K66" s="39"/>
    </row>
    <row r="67" spans="1:11" s="24" customFormat="1" ht="24.75" customHeight="1" x14ac:dyDescent="0.35">
      <c r="A67" s="34" t="s">
        <v>347</v>
      </c>
      <c r="B67" s="34" t="s">
        <v>348</v>
      </c>
      <c r="C67" s="424" t="s">
        <v>130</v>
      </c>
      <c r="D67" s="28" t="s">
        <v>349</v>
      </c>
      <c r="E67" s="42" t="s">
        <v>350</v>
      </c>
      <c r="F67" s="42" t="s">
        <v>351</v>
      </c>
      <c r="G67" s="28" t="s">
        <v>352</v>
      </c>
      <c r="H67" s="28">
        <v>2021</v>
      </c>
      <c r="I67" s="45">
        <v>3.697863822</v>
      </c>
      <c r="J67" s="45">
        <v>5.8120000000000003</v>
      </c>
      <c r="K67" s="39"/>
    </row>
    <row r="68" spans="1:11" s="24" customFormat="1" ht="24.75" customHeight="1" x14ac:dyDescent="0.35">
      <c r="A68" s="34" t="s">
        <v>353</v>
      </c>
      <c r="B68" s="34" t="s">
        <v>354</v>
      </c>
      <c r="C68" s="425"/>
      <c r="D68" s="28" t="s">
        <v>355</v>
      </c>
      <c r="E68" s="42" t="s">
        <v>356</v>
      </c>
      <c r="F68" s="42" t="s">
        <v>357</v>
      </c>
      <c r="G68" s="28" t="s">
        <v>352</v>
      </c>
      <c r="H68" s="28">
        <v>2021</v>
      </c>
      <c r="I68" s="45">
        <v>3.7963438740000002</v>
      </c>
      <c r="J68" s="45">
        <v>4.0279999999999996</v>
      </c>
      <c r="K68" s="39"/>
    </row>
    <row r="69" spans="1:11" s="24" customFormat="1" ht="24.75" customHeight="1" x14ac:dyDescent="0.35">
      <c r="A69" s="34" t="s">
        <v>358</v>
      </c>
      <c r="B69" s="34" t="s">
        <v>354</v>
      </c>
      <c r="C69" s="425"/>
      <c r="D69" s="28" t="s">
        <v>355</v>
      </c>
      <c r="E69" s="42" t="s">
        <v>359</v>
      </c>
      <c r="F69" s="42" t="s">
        <v>360</v>
      </c>
      <c r="G69" s="28" t="s">
        <v>40</v>
      </c>
      <c r="H69" s="28">
        <v>2021</v>
      </c>
      <c r="I69" s="28" t="s">
        <v>361</v>
      </c>
      <c r="J69" s="28">
        <v>22.5</v>
      </c>
      <c r="K69" s="39"/>
    </row>
    <row r="70" spans="1:11" s="24" customFormat="1" ht="24.75" customHeight="1" x14ac:dyDescent="0.35">
      <c r="A70" s="34" t="s">
        <v>362</v>
      </c>
      <c r="B70" s="34" t="s">
        <v>354</v>
      </c>
      <c r="C70" s="425"/>
      <c r="D70" s="28" t="s">
        <v>363</v>
      </c>
      <c r="E70" s="42" t="s">
        <v>364</v>
      </c>
      <c r="F70" s="42" t="s">
        <v>365</v>
      </c>
      <c r="G70" s="28" t="s">
        <v>352</v>
      </c>
      <c r="H70" s="28">
        <v>2021</v>
      </c>
      <c r="I70" s="58">
        <v>2.2078791280000001</v>
      </c>
      <c r="J70" s="58">
        <v>3.1920000000000002</v>
      </c>
      <c r="K70" s="39"/>
    </row>
    <row r="71" spans="1:11" s="24" customFormat="1" ht="24.75" customHeight="1" x14ac:dyDescent="0.35">
      <c r="A71" s="34" t="s">
        <v>366</v>
      </c>
      <c r="B71" s="34" t="s">
        <v>301</v>
      </c>
      <c r="C71" s="425"/>
      <c r="D71" s="28" t="s">
        <v>367</v>
      </c>
      <c r="E71" s="42" t="s">
        <v>368</v>
      </c>
      <c r="F71" s="42" t="s">
        <v>369</v>
      </c>
      <c r="G71" s="28" t="s">
        <v>370</v>
      </c>
      <c r="H71" s="28">
        <v>2022</v>
      </c>
      <c r="I71" s="59">
        <v>0.28628199999999998</v>
      </c>
      <c r="J71" s="45">
        <v>1.3</v>
      </c>
      <c r="K71" s="39"/>
    </row>
    <row r="72" spans="1:11" s="24" customFormat="1" ht="24.75" customHeight="1" x14ac:dyDescent="0.35">
      <c r="A72" s="34" t="s">
        <v>371</v>
      </c>
      <c r="B72" s="34" t="s">
        <v>372</v>
      </c>
      <c r="C72" s="425"/>
      <c r="D72" s="28" t="s">
        <v>373</v>
      </c>
      <c r="E72" s="42" t="s">
        <v>374</v>
      </c>
      <c r="F72" s="42" t="s">
        <v>375</v>
      </c>
      <c r="G72" s="28" t="s">
        <v>352</v>
      </c>
      <c r="H72" s="28">
        <v>2021</v>
      </c>
      <c r="I72" s="51">
        <v>2.9584878579999998</v>
      </c>
      <c r="J72" s="51">
        <v>3.573</v>
      </c>
      <c r="K72" s="39"/>
    </row>
    <row r="73" spans="1:11" s="24" customFormat="1" ht="24.75" customHeight="1" x14ac:dyDescent="0.35">
      <c r="A73" s="34" t="s">
        <v>376</v>
      </c>
      <c r="B73" s="34" t="s">
        <v>372</v>
      </c>
      <c r="C73" s="425"/>
      <c r="D73" s="28" t="s">
        <v>377</v>
      </c>
      <c r="E73" s="42" t="s">
        <v>378</v>
      </c>
      <c r="F73" s="42" t="s">
        <v>379</v>
      </c>
      <c r="G73" s="28" t="s">
        <v>352</v>
      </c>
      <c r="H73" s="28">
        <v>2021</v>
      </c>
      <c r="I73" s="57">
        <v>4.6644027770000003</v>
      </c>
      <c r="J73" s="51">
        <v>5.1550000000000002</v>
      </c>
      <c r="K73" s="39"/>
    </row>
    <row r="74" spans="1:11" s="24" customFormat="1" ht="24.75" customHeight="1" x14ac:dyDescent="0.35">
      <c r="A74" s="34" t="s">
        <v>380</v>
      </c>
      <c r="B74" s="34" t="s">
        <v>317</v>
      </c>
      <c r="C74" s="425"/>
      <c r="D74" s="28" t="s">
        <v>328</v>
      </c>
      <c r="E74" s="42" t="s">
        <v>381</v>
      </c>
      <c r="F74" s="42" t="s">
        <v>382</v>
      </c>
      <c r="G74" s="28" t="s">
        <v>352</v>
      </c>
      <c r="H74" s="28">
        <v>2021</v>
      </c>
      <c r="I74" s="51">
        <v>1.4182644440000001</v>
      </c>
      <c r="J74" s="51">
        <v>1.4910000000000001</v>
      </c>
    </row>
    <row r="75" spans="1:11" s="24" customFormat="1" ht="24.75" customHeight="1" x14ac:dyDescent="0.35">
      <c r="A75" s="34">
        <v>11.9</v>
      </c>
      <c r="B75" s="34" t="s">
        <v>348</v>
      </c>
      <c r="C75" s="425"/>
      <c r="D75" s="28" t="s">
        <v>383</v>
      </c>
      <c r="E75" s="42" t="s">
        <v>384</v>
      </c>
      <c r="F75" s="42" t="s">
        <v>385</v>
      </c>
      <c r="G75" s="28" t="s">
        <v>111</v>
      </c>
      <c r="H75" s="34">
        <v>2018</v>
      </c>
      <c r="I75" s="34">
        <v>2.37</v>
      </c>
      <c r="J75" s="57">
        <v>2.4900000000000002</v>
      </c>
    </row>
    <row r="76" spans="1:11" s="24" customFormat="1" ht="24.75" customHeight="1" x14ac:dyDescent="0.35">
      <c r="A76" s="34" t="s">
        <v>386</v>
      </c>
      <c r="B76" s="34" t="s">
        <v>387</v>
      </c>
      <c r="C76" s="425"/>
      <c r="D76" s="28" t="s">
        <v>388</v>
      </c>
      <c r="E76" s="42" t="s">
        <v>389</v>
      </c>
      <c r="F76" s="60" t="s">
        <v>390</v>
      </c>
      <c r="G76" s="28" t="s">
        <v>342</v>
      </c>
      <c r="H76" s="28">
        <v>2022</v>
      </c>
      <c r="I76" s="28">
        <v>0.72089999999999999</v>
      </c>
      <c r="J76" s="28">
        <v>0.72809999999999997</v>
      </c>
    </row>
    <row r="77" spans="1:11" s="24" customFormat="1" ht="24.75" customHeight="1" x14ac:dyDescent="0.35">
      <c r="A77" s="34" t="s">
        <v>391</v>
      </c>
      <c r="B77" s="34" t="s">
        <v>317</v>
      </c>
      <c r="C77" s="425"/>
      <c r="D77" s="28" t="s">
        <v>383</v>
      </c>
      <c r="E77" s="42" t="s">
        <v>392</v>
      </c>
      <c r="F77" s="42" t="s">
        <v>233</v>
      </c>
      <c r="G77" s="34" t="s">
        <v>111</v>
      </c>
      <c r="H77" s="34">
        <v>2020</v>
      </c>
      <c r="I77" s="34" t="s">
        <v>234</v>
      </c>
      <c r="J77" s="34" t="s">
        <v>235</v>
      </c>
    </row>
    <row r="78" spans="1:11" s="24" customFormat="1" ht="24.75" customHeight="1" x14ac:dyDescent="0.35">
      <c r="A78" s="34" t="s">
        <v>393</v>
      </c>
      <c r="B78" s="34" t="s">
        <v>348</v>
      </c>
      <c r="C78" s="426"/>
      <c r="D78" s="28" t="s">
        <v>394</v>
      </c>
      <c r="E78" s="42" t="s">
        <v>395</v>
      </c>
      <c r="F78" s="42" t="s">
        <v>233</v>
      </c>
      <c r="G78" s="34" t="s">
        <v>111</v>
      </c>
      <c r="H78" s="34">
        <v>2020</v>
      </c>
      <c r="I78" s="34" t="s">
        <v>234</v>
      </c>
      <c r="J78" s="34" t="s">
        <v>235</v>
      </c>
    </row>
    <row r="79" spans="1:11" x14ac:dyDescent="0.35">
      <c r="D79" s="26" t="s">
        <v>135</v>
      </c>
    </row>
  </sheetData>
  <mergeCells count="52">
    <mergeCell ref="H3:I3"/>
    <mergeCell ref="B3:B4"/>
    <mergeCell ref="A3:A4"/>
    <mergeCell ref="G3:G4"/>
    <mergeCell ref="F3:F4"/>
    <mergeCell ref="E3:E4"/>
    <mergeCell ref="D3:D4"/>
    <mergeCell ref="C3:C4"/>
    <mergeCell ref="D1:E1"/>
    <mergeCell ref="E63:E64"/>
    <mergeCell ref="A65:A66"/>
    <mergeCell ref="B65:B66"/>
    <mergeCell ref="D65:D66"/>
    <mergeCell ref="E65:E66"/>
    <mergeCell ref="D63:D64"/>
    <mergeCell ref="C35:C42"/>
    <mergeCell ref="A40:A41"/>
    <mergeCell ref="B40:B41"/>
    <mergeCell ref="D40:D41"/>
    <mergeCell ref="E40:E41"/>
    <mergeCell ref="C43:C50"/>
    <mergeCell ref="E26:E27"/>
    <mergeCell ref="A28:A29"/>
    <mergeCell ref="B28:B29"/>
    <mergeCell ref="C67:C78"/>
    <mergeCell ref="C51:C56"/>
    <mergeCell ref="C57:C62"/>
    <mergeCell ref="A63:A64"/>
    <mergeCell ref="B63:B64"/>
    <mergeCell ref="C63:C66"/>
    <mergeCell ref="E28:E29"/>
    <mergeCell ref="A31:A33"/>
    <mergeCell ref="B31:B33"/>
    <mergeCell ref="D31:D33"/>
    <mergeCell ref="E31:E33"/>
    <mergeCell ref="D26:D27"/>
    <mergeCell ref="C6:C15"/>
    <mergeCell ref="A10:A13"/>
    <mergeCell ref="B10:B13"/>
    <mergeCell ref="D10:D13"/>
    <mergeCell ref="C20:C21"/>
    <mergeCell ref="C22:C24"/>
    <mergeCell ref="C25:C33"/>
    <mergeCell ref="A26:A27"/>
    <mergeCell ref="B26:B27"/>
    <mergeCell ref="D28:D29"/>
    <mergeCell ref="E10:E13"/>
    <mergeCell ref="C16:C19"/>
    <mergeCell ref="A17:A18"/>
    <mergeCell ref="B17:B18"/>
    <mergeCell ref="D17:D18"/>
    <mergeCell ref="E17:E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filterMode="1">
    <tabColor rgb="FF2C85AE"/>
  </sheetPr>
  <dimension ref="A1:J126"/>
  <sheetViews>
    <sheetView workbookViewId="0">
      <selection activeCell="H4" sqref="H4"/>
    </sheetView>
  </sheetViews>
  <sheetFormatPr defaultColWidth="12.1796875" defaultRowHeight="13" x14ac:dyDescent="0.35"/>
  <cols>
    <col min="1" max="1" width="10.453125" style="25" bestFit="1" customWidth="1"/>
    <col min="2" max="2" width="16" style="25" bestFit="1" customWidth="1"/>
    <col min="3" max="3" width="35.54296875" style="22" customWidth="1"/>
    <col min="4" max="4" width="27.453125" style="25" customWidth="1"/>
    <col min="5" max="5" width="52" style="26" customWidth="1"/>
    <col min="6" max="6" width="56.26953125" style="61" customWidth="1"/>
    <col min="7" max="7" width="12.1796875" style="41" customWidth="1"/>
    <col min="8" max="8" width="8.1796875" style="25" bestFit="1" customWidth="1"/>
    <col min="9" max="9" width="9.26953125" style="25" bestFit="1" customWidth="1"/>
    <col min="10" max="10" width="11.54296875" style="25" customWidth="1"/>
    <col min="11" max="16384" width="12.1796875" style="22"/>
  </cols>
  <sheetData>
    <row r="1" spans="1:10" ht="39.75" customHeight="1" thickBot="1" x14ac:dyDescent="0.4">
      <c r="C1" s="429" t="s">
        <v>824</v>
      </c>
      <c r="D1" s="429"/>
      <c r="E1" s="429"/>
      <c r="F1" s="22"/>
      <c r="G1" s="22"/>
      <c r="H1" s="22"/>
      <c r="I1" s="22"/>
      <c r="J1" s="22"/>
    </row>
    <row r="2" spans="1:10" ht="13.5" thickTop="1" x14ac:dyDescent="0.35"/>
    <row r="3" spans="1:10" ht="24.75" customHeight="1" x14ac:dyDescent="0.35">
      <c r="A3" s="430" t="s">
        <v>94</v>
      </c>
      <c r="B3" s="430" t="s">
        <v>80</v>
      </c>
      <c r="C3" s="430" t="s">
        <v>79</v>
      </c>
      <c r="D3" s="430" t="s">
        <v>397</v>
      </c>
      <c r="E3" s="72" t="s">
        <v>398</v>
      </c>
      <c r="F3" s="430" t="s">
        <v>25</v>
      </c>
      <c r="G3" s="430" t="s">
        <v>17</v>
      </c>
      <c r="H3" s="411" t="s">
        <v>54</v>
      </c>
      <c r="I3" s="412"/>
      <c r="J3" s="38" t="s">
        <v>31</v>
      </c>
    </row>
    <row r="4" spans="1:10" x14ac:dyDescent="0.35">
      <c r="A4" s="431"/>
      <c r="B4" s="431"/>
      <c r="C4" s="431"/>
      <c r="D4" s="431"/>
      <c r="E4" s="73"/>
      <c r="F4" s="431"/>
      <c r="G4" s="431"/>
      <c r="H4" s="38" t="s">
        <v>33</v>
      </c>
      <c r="I4" s="38" t="s">
        <v>55</v>
      </c>
      <c r="J4" s="38">
        <v>2024</v>
      </c>
    </row>
    <row r="5" spans="1:10" s="24" customFormat="1" ht="26" x14ac:dyDescent="0.35">
      <c r="A5" s="178" t="s">
        <v>1157</v>
      </c>
      <c r="B5" s="178" t="s">
        <v>1157</v>
      </c>
      <c r="C5" s="178" t="s">
        <v>1157</v>
      </c>
      <c r="D5" s="178" t="s">
        <v>1157</v>
      </c>
      <c r="E5" s="178" t="s">
        <v>1157</v>
      </c>
      <c r="F5" s="178" t="s">
        <v>1157</v>
      </c>
      <c r="G5" s="178" t="s">
        <v>1157</v>
      </c>
      <c r="H5" s="178" t="s">
        <v>1157</v>
      </c>
      <c r="I5" s="178" t="s">
        <v>1157</v>
      </c>
      <c r="J5" s="178" t="s">
        <v>1157</v>
      </c>
    </row>
    <row r="6" spans="1:10" s="24" customFormat="1" ht="24.75" customHeight="1" x14ac:dyDescent="0.35">
      <c r="A6" s="419" t="s">
        <v>399</v>
      </c>
      <c r="B6" s="419" t="s">
        <v>400</v>
      </c>
      <c r="C6" s="432" t="s">
        <v>140</v>
      </c>
      <c r="D6" s="419" t="s">
        <v>401</v>
      </c>
      <c r="E6" s="432" t="s">
        <v>402</v>
      </c>
      <c r="F6" s="42" t="s">
        <v>403</v>
      </c>
      <c r="G6" s="28" t="s">
        <v>105</v>
      </c>
      <c r="H6" s="28">
        <v>2022</v>
      </c>
      <c r="I6" s="28">
        <v>72.900000000000006</v>
      </c>
      <c r="J6" s="28">
        <v>75.8</v>
      </c>
    </row>
    <row r="7" spans="1:10" s="24" customFormat="1" ht="24.75" hidden="1" customHeight="1" x14ac:dyDescent="0.35">
      <c r="A7" s="420"/>
      <c r="B7" s="420"/>
      <c r="C7" s="434"/>
      <c r="D7" s="420"/>
      <c r="E7" s="434"/>
      <c r="F7" s="42" t="s">
        <v>404</v>
      </c>
      <c r="G7" s="28" t="s">
        <v>105</v>
      </c>
      <c r="H7" s="28">
        <v>2022</v>
      </c>
      <c r="I7" s="28">
        <v>86.4</v>
      </c>
      <c r="J7" s="28">
        <v>87.26400000000001</v>
      </c>
    </row>
    <row r="8" spans="1:10" s="24" customFormat="1" ht="24.75" hidden="1" customHeight="1" x14ac:dyDescent="0.35">
      <c r="A8" s="421"/>
      <c r="B8" s="421"/>
      <c r="C8" s="433"/>
      <c r="D8" s="421"/>
      <c r="E8" s="433"/>
      <c r="F8" s="42" t="s">
        <v>405</v>
      </c>
      <c r="G8" s="28" t="s">
        <v>34</v>
      </c>
      <c r="H8" s="28">
        <v>2022</v>
      </c>
      <c r="I8" s="28">
        <v>30</v>
      </c>
      <c r="J8" s="28">
        <v>29.4</v>
      </c>
    </row>
    <row r="9" spans="1:10" s="24" customFormat="1" ht="39" customHeight="1" x14ac:dyDescent="0.35">
      <c r="A9" s="427" t="s">
        <v>406</v>
      </c>
      <c r="B9" s="427" t="s">
        <v>400</v>
      </c>
      <c r="C9" s="432" t="s">
        <v>143</v>
      </c>
      <c r="D9" s="428" t="s">
        <v>401</v>
      </c>
      <c r="E9" s="423" t="s">
        <v>407</v>
      </c>
      <c r="F9" s="42" t="s">
        <v>408</v>
      </c>
      <c r="G9" s="28" t="s">
        <v>105</v>
      </c>
      <c r="H9" s="28">
        <v>2022</v>
      </c>
      <c r="I9" s="28">
        <v>36.6</v>
      </c>
      <c r="J9" s="45">
        <v>41.6</v>
      </c>
    </row>
    <row r="10" spans="1:10" s="24" customFormat="1" ht="6" customHeight="1" x14ac:dyDescent="0.35">
      <c r="A10" s="427"/>
      <c r="B10" s="427"/>
      <c r="C10" s="433"/>
      <c r="D10" s="428"/>
      <c r="E10" s="423"/>
      <c r="F10" s="42" t="s">
        <v>409</v>
      </c>
      <c r="G10" s="28" t="s">
        <v>105</v>
      </c>
      <c r="H10" s="28">
        <v>2022</v>
      </c>
      <c r="I10" s="28">
        <v>44.8</v>
      </c>
      <c r="J10" s="45">
        <v>49.8</v>
      </c>
    </row>
    <row r="11" spans="1:10" s="24" customFormat="1" ht="39" customHeight="1" x14ac:dyDescent="0.35">
      <c r="A11" s="34" t="s">
        <v>410</v>
      </c>
      <c r="B11" s="34" t="s">
        <v>400</v>
      </c>
      <c r="C11" s="43" t="s">
        <v>147</v>
      </c>
      <c r="D11" s="28" t="s">
        <v>401</v>
      </c>
      <c r="E11" s="42" t="s">
        <v>411</v>
      </c>
      <c r="F11" s="42" t="s">
        <v>412</v>
      </c>
      <c r="G11" s="28" t="s">
        <v>105</v>
      </c>
      <c r="H11" s="28">
        <v>2022</v>
      </c>
      <c r="I11" s="44">
        <v>58.8</v>
      </c>
      <c r="J11" s="44">
        <v>61.152000000000001</v>
      </c>
    </row>
    <row r="12" spans="1:10" s="24" customFormat="1" ht="39" customHeight="1" x14ac:dyDescent="0.35">
      <c r="A12" s="34" t="s">
        <v>413</v>
      </c>
      <c r="B12" s="34" t="s">
        <v>400</v>
      </c>
      <c r="C12" s="43" t="s">
        <v>150</v>
      </c>
      <c r="D12" s="28" t="s">
        <v>401</v>
      </c>
      <c r="E12" s="42" t="s">
        <v>414</v>
      </c>
      <c r="F12" s="42" t="s">
        <v>412</v>
      </c>
      <c r="G12" s="28" t="s">
        <v>105</v>
      </c>
      <c r="H12" s="28">
        <v>2017</v>
      </c>
      <c r="I12" s="44">
        <v>69.8</v>
      </c>
      <c r="J12" s="44">
        <v>71.894000000000005</v>
      </c>
    </row>
    <row r="13" spans="1:10" s="24" customFormat="1" ht="39" hidden="1" customHeight="1" x14ac:dyDescent="0.35">
      <c r="A13" s="427" t="s">
        <v>415</v>
      </c>
      <c r="B13" s="427" t="s">
        <v>416</v>
      </c>
      <c r="C13" s="432" t="s">
        <v>155</v>
      </c>
      <c r="D13" s="428" t="s">
        <v>417</v>
      </c>
      <c r="E13" s="423" t="s">
        <v>418</v>
      </c>
      <c r="F13" s="42" t="s">
        <v>419</v>
      </c>
      <c r="G13" s="28" t="s">
        <v>105</v>
      </c>
      <c r="H13" s="28">
        <v>2022</v>
      </c>
      <c r="I13" s="34">
        <v>4</v>
      </c>
      <c r="J13" s="34">
        <v>5.2</v>
      </c>
    </row>
    <row r="14" spans="1:10" s="24" customFormat="1" ht="39" hidden="1" customHeight="1" x14ac:dyDescent="0.35">
      <c r="A14" s="427"/>
      <c r="B14" s="427"/>
      <c r="C14" s="434"/>
      <c r="D14" s="428"/>
      <c r="E14" s="423"/>
      <c r="F14" s="42" t="s">
        <v>420</v>
      </c>
      <c r="G14" s="50" t="s">
        <v>105</v>
      </c>
      <c r="H14" s="50">
        <v>2022</v>
      </c>
      <c r="I14" s="62">
        <v>24.606385040683513</v>
      </c>
      <c r="J14" s="62">
        <v>31.98</v>
      </c>
    </row>
    <row r="15" spans="1:10" s="24" customFormat="1" ht="39" hidden="1" customHeight="1" x14ac:dyDescent="0.35">
      <c r="A15" s="427"/>
      <c r="B15" s="427"/>
      <c r="C15" s="433"/>
      <c r="D15" s="428"/>
      <c r="E15" s="423"/>
      <c r="F15" s="42" t="s">
        <v>421</v>
      </c>
      <c r="G15" s="28" t="s">
        <v>105</v>
      </c>
      <c r="H15" s="28">
        <v>2020</v>
      </c>
      <c r="I15" s="44">
        <v>19.8</v>
      </c>
      <c r="J15" s="44">
        <v>19</v>
      </c>
    </row>
    <row r="16" spans="1:10" s="24" customFormat="1" ht="39" hidden="1" customHeight="1" x14ac:dyDescent="0.35">
      <c r="A16" s="34" t="s">
        <v>422</v>
      </c>
      <c r="B16" s="34" t="s">
        <v>416</v>
      </c>
      <c r="C16" s="42" t="s">
        <v>163</v>
      </c>
      <c r="D16" s="28" t="s">
        <v>417</v>
      </c>
      <c r="E16" s="42" t="s">
        <v>423</v>
      </c>
      <c r="F16" s="42" t="s">
        <v>424</v>
      </c>
      <c r="G16" s="28" t="s">
        <v>105</v>
      </c>
      <c r="H16" s="34">
        <v>2020</v>
      </c>
      <c r="I16" s="34">
        <v>15.900000000000006</v>
      </c>
      <c r="J16" s="34">
        <v>18.7</v>
      </c>
    </row>
    <row r="17" spans="1:10" s="24" customFormat="1" ht="39" hidden="1" customHeight="1" x14ac:dyDescent="0.35">
      <c r="A17" s="427" t="s">
        <v>425</v>
      </c>
      <c r="B17" s="427" t="s">
        <v>426</v>
      </c>
      <c r="C17" s="423" t="s">
        <v>166</v>
      </c>
      <c r="D17" s="428" t="s">
        <v>427</v>
      </c>
      <c r="E17" s="423" t="s">
        <v>428</v>
      </c>
      <c r="F17" s="42" t="s">
        <v>429</v>
      </c>
      <c r="G17" s="28" t="s">
        <v>105</v>
      </c>
      <c r="H17" s="34">
        <v>2020</v>
      </c>
      <c r="I17" s="46">
        <v>39</v>
      </c>
      <c r="J17" s="28">
        <v>43.1</v>
      </c>
    </row>
    <row r="18" spans="1:10" s="24" customFormat="1" ht="39" hidden="1" customHeight="1" x14ac:dyDescent="0.35">
      <c r="A18" s="427"/>
      <c r="B18" s="427"/>
      <c r="C18" s="423"/>
      <c r="D18" s="428"/>
      <c r="E18" s="423"/>
      <c r="F18" s="42" t="s">
        <v>430</v>
      </c>
      <c r="G18" s="28" t="s">
        <v>105</v>
      </c>
      <c r="H18" s="34">
        <v>2020</v>
      </c>
      <c r="I18" s="34">
        <v>21.9</v>
      </c>
      <c r="J18" s="28">
        <v>17.5</v>
      </c>
    </row>
    <row r="19" spans="1:10" s="24" customFormat="1" ht="39" hidden="1" customHeight="1" x14ac:dyDescent="0.35">
      <c r="A19" s="34" t="s">
        <v>431</v>
      </c>
      <c r="B19" s="34" t="s">
        <v>432</v>
      </c>
      <c r="C19" s="42" t="s">
        <v>171</v>
      </c>
      <c r="D19" s="28" t="s">
        <v>433</v>
      </c>
      <c r="E19" s="42" t="s">
        <v>434</v>
      </c>
      <c r="F19" s="42" t="s">
        <v>435</v>
      </c>
      <c r="G19" s="28" t="s">
        <v>436</v>
      </c>
      <c r="H19" s="28">
        <v>2021</v>
      </c>
      <c r="I19" s="52">
        <v>12474.923396386201</v>
      </c>
      <c r="J19" s="52">
        <v>14224.86</v>
      </c>
    </row>
    <row r="20" spans="1:10" s="24" customFormat="1" ht="39" hidden="1" customHeight="1" x14ac:dyDescent="0.35">
      <c r="A20" s="427" t="s">
        <v>437</v>
      </c>
      <c r="B20" s="427" t="s">
        <v>432</v>
      </c>
      <c r="C20" s="432" t="s">
        <v>174</v>
      </c>
      <c r="D20" s="427" t="s">
        <v>433</v>
      </c>
      <c r="E20" s="423" t="s">
        <v>438</v>
      </c>
      <c r="F20" s="42" t="s">
        <v>439</v>
      </c>
      <c r="G20" s="28" t="s">
        <v>34</v>
      </c>
      <c r="H20" s="34">
        <v>2022</v>
      </c>
      <c r="I20" s="63">
        <v>16552</v>
      </c>
      <c r="J20" s="63">
        <v>30000</v>
      </c>
    </row>
    <row r="21" spans="1:10" s="24" customFormat="1" ht="39" hidden="1" customHeight="1" x14ac:dyDescent="0.35">
      <c r="A21" s="427"/>
      <c r="B21" s="427"/>
      <c r="C21" s="434"/>
      <c r="D21" s="427"/>
      <c r="E21" s="423"/>
      <c r="F21" s="42" t="s">
        <v>440</v>
      </c>
      <c r="G21" s="28" t="s">
        <v>105</v>
      </c>
      <c r="H21" s="34">
        <v>2021</v>
      </c>
      <c r="I21" s="34">
        <v>8.1</v>
      </c>
      <c r="J21" s="34">
        <v>7.8</v>
      </c>
    </row>
    <row r="22" spans="1:10" s="24" customFormat="1" ht="39" hidden="1" customHeight="1" x14ac:dyDescent="0.35">
      <c r="A22" s="34" t="s">
        <v>441</v>
      </c>
      <c r="B22" s="34" t="s">
        <v>432</v>
      </c>
      <c r="C22" s="433"/>
      <c r="D22" s="28" t="s">
        <v>442</v>
      </c>
      <c r="E22" s="42" t="s">
        <v>443</v>
      </c>
      <c r="F22" s="42" t="s">
        <v>444</v>
      </c>
      <c r="G22" s="28" t="s">
        <v>105</v>
      </c>
      <c r="H22" s="34">
        <v>2021</v>
      </c>
      <c r="I22" s="34">
        <v>41.2</v>
      </c>
      <c r="J22" s="46">
        <v>39.552</v>
      </c>
    </row>
    <row r="23" spans="1:10" s="24" customFormat="1" ht="39" hidden="1" customHeight="1" x14ac:dyDescent="0.35">
      <c r="A23" s="34" t="s">
        <v>445</v>
      </c>
      <c r="B23" s="34" t="s">
        <v>446</v>
      </c>
      <c r="C23" s="42" t="s">
        <v>180</v>
      </c>
      <c r="D23" s="28" t="s">
        <v>442</v>
      </c>
      <c r="E23" s="42" t="s">
        <v>447</v>
      </c>
      <c r="F23" s="42" t="s">
        <v>448</v>
      </c>
      <c r="G23" s="28" t="s">
        <v>105</v>
      </c>
      <c r="H23" s="28">
        <v>2021</v>
      </c>
      <c r="I23" s="64">
        <v>0</v>
      </c>
      <c r="J23" s="64">
        <v>0</v>
      </c>
    </row>
    <row r="24" spans="1:10" s="24" customFormat="1" ht="39" hidden="1" customHeight="1" x14ac:dyDescent="0.35">
      <c r="A24" s="34" t="s">
        <v>449</v>
      </c>
      <c r="B24" s="34" t="s">
        <v>450</v>
      </c>
      <c r="C24" s="432" t="s">
        <v>185</v>
      </c>
      <c r="D24" s="28" t="s">
        <v>451</v>
      </c>
      <c r="E24" s="42" t="s">
        <v>452</v>
      </c>
      <c r="F24" s="42" t="s">
        <v>453</v>
      </c>
      <c r="G24" s="28" t="s">
        <v>105</v>
      </c>
      <c r="H24" s="34">
        <v>2021</v>
      </c>
      <c r="I24" s="34">
        <v>70</v>
      </c>
      <c r="J24" s="34">
        <v>71</v>
      </c>
    </row>
    <row r="25" spans="1:10" s="24" customFormat="1" ht="39" hidden="1" customHeight="1" x14ac:dyDescent="0.35">
      <c r="A25" s="34" t="s">
        <v>454</v>
      </c>
      <c r="B25" s="34" t="s">
        <v>455</v>
      </c>
      <c r="C25" s="434"/>
      <c r="D25" s="28" t="s">
        <v>451</v>
      </c>
      <c r="E25" s="42" t="s">
        <v>456</v>
      </c>
      <c r="F25" s="42" t="s">
        <v>457</v>
      </c>
      <c r="G25" s="28" t="s">
        <v>105</v>
      </c>
      <c r="H25" s="34">
        <v>2021</v>
      </c>
      <c r="I25" s="34">
        <v>56</v>
      </c>
      <c r="J25" s="34">
        <v>57</v>
      </c>
    </row>
    <row r="26" spans="1:10" s="24" customFormat="1" ht="39" hidden="1" customHeight="1" x14ac:dyDescent="0.35">
      <c r="A26" s="34" t="s">
        <v>458</v>
      </c>
      <c r="B26" s="34" t="s">
        <v>459</v>
      </c>
      <c r="C26" s="434"/>
      <c r="D26" s="28" t="s">
        <v>460</v>
      </c>
      <c r="E26" s="42" t="s">
        <v>461</v>
      </c>
      <c r="F26" s="42" t="s">
        <v>462</v>
      </c>
      <c r="G26" s="28" t="s">
        <v>105</v>
      </c>
      <c r="H26" s="34">
        <v>2021</v>
      </c>
      <c r="I26" s="34">
        <v>62</v>
      </c>
      <c r="J26" s="34">
        <v>64</v>
      </c>
    </row>
    <row r="27" spans="1:10" s="24" customFormat="1" ht="39" hidden="1" customHeight="1" x14ac:dyDescent="0.35">
      <c r="A27" s="34" t="s">
        <v>463</v>
      </c>
      <c r="B27" s="34" t="s">
        <v>455</v>
      </c>
      <c r="C27" s="433"/>
      <c r="D27" s="28" t="s">
        <v>464</v>
      </c>
      <c r="E27" s="42" t="s">
        <v>465</v>
      </c>
      <c r="F27" s="42" t="s">
        <v>466</v>
      </c>
      <c r="G27" s="28" t="s">
        <v>105</v>
      </c>
      <c r="H27" s="34">
        <v>2021</v>
      </c>
      <c r="I27" s="34">
        <v>57</v>
      </c>
      <c r="J27" s="34">
        <v>58</v>
      </c>
    </row>
    <row r="28" spans="1:10" s="24" customFormat="1" ht="39" hidden="1" customHeight="1" x14ac:dyDescent="0.35">
      <c r="A28" s="34" t="s">
        <v>467</v>
      </c>
      <c r="B28" s="34" t="s">
        <v>468</v>
      </c>
      <c r="C28" s="47" t="s">
        <v>188</v>
      </c>
      <c r="D28" s="28" t="s">
        <v>451</v>
      </c>
      <c r="E28" s="42"/>
      <c r="F28" s="42"/>
      <c r="G28" s="28"/>
      <c r="H28" s="34"/>
      <c r="I28" s="34"/>
      <c r="J28" s="34"/>
    </row>
    <row r="29" spans="1:10" s="24" customFormat="1" ht="39" hidden="1" customHeight="1" x14ac:dyDescent="0.35">
      <c r="A29" s="34" t="s">
        <v>469</v>
      </c>
      <c r="B29" s="34" t="s">
        <v>470</v>
      </c>
      <c r="C29" s="42" t="s">
        <v>192</v>
      </c>
      <c r="D29" s="34" t="s">
        <v>433</v>
      </c>
      <c r="E29" s="42" t="s">
        <v>471</v>
      </c>
      <c r="F29" s="42" t="s">
        <v>472</v>
      </c>
      <c r="G29" s="28" t="s">
        <v>34</v>
      </c>
      <c r="H29" s="34">
        <v>2021</v>
      </c>
      <c r="I29" s="34">
        <v>2.8</v>
      </c>
      <c r="J29" s="34">
        <v>2.9</v>
      </c>
    </row>
    <row r="30" spans="1:10" s="24" customFormat="1" ht="39" hidden="1" customHeight="1" x14ac:dyDescent="0.35">
      <c r="A30" s="34" t="s">
        <v>473</v>
      </c>
      <c r="B30" s="34" t="s">
        <v>470</v>
      </c>
      <c r="C30" s="432" t="s">
        <v>195</v>
      </c>
      <c r="D30" s="28" t="s">
        <v>442</v>
      </c>
      <c r="E30" s="42" t="s">
        <v>474</v>
      </c>
      <c r="F30" s="42" t="s">
        <v>475</v>
      </c>
      <c r="G30" s="28" t="s">
        <v>111</v>
      </c>
      <c r="H30" s="28">
        <v>2022</v>
      </c>
      <c r="I30" s="51">
        <v>0.70399999999999996</v>
      </c>
      <c r="J30" s="51">
        <v>0.71</v>
      </c>
    </row>
    <row r="31" spans="1:10" s="24" customFormat="1" ht="39" hidden="1" customHeight="1" x14ac:dyDescent="0.35">
      <c r="A31" s="34" t="s">
        <v>476</v>
      </c>
      <c r="B31" s="34" t="s">
        <v>470</v>
      </c>
      <c r="C31" s="434"/>
      <c r="D31" s="28" t="s">
        <v>442</v>
      </c>
      <c r="E31" s="42" t="s">
        <v>477</v>
      </c>
      <c r="F31" s="42" t="s">
        <v>196</v>
      </c>
      <c r="G31" s="28" t="s">
        <v>157</v>
      </c>
      <c r="H31" s="28">
        <v>2021</v>
      </c>
      <c r="I31" s="45">
        <v>1.6</v>
      </c>
      <c r="J31" s="45">
        <v>1.6</v>
      </c>
    </row>
    <row r="32" spans="1:10" s="24" customFormat="1" ht="39" hidden="1" customHeight="1" x14ac:dyDescent="0.35">
      <c r="A32" s="427" t="s">
        <v>478</v>
      </c>
      <c r="B32" s="427" t="s">
        <v>470</v>
      </c>
      <c r="C32" s="434"/>
      <c r="D32" s="428" t="s">
        <v>442</v>
      </c>
      <c r="E32" s="423" t="s">
        <v>479</v>
      </c>
      <c r="F32" s="42" t="s">
        <v>480</v>
      </c>
      <c r="G32" s="28" t="s">
        <v>105</v>
      </c>
      <c r="H32" s="28">
        <v>2019</v>
      </c>
      <c r="I32" s="55">
        <v>30</v>
      </c>
      <c r="J32" s="55">
        <v>36</v>
      </c>
    </row>
    <row r="33" spans="1:10" s="24" customFormat="1" ht="39" hidden="1" customHeight="1" x14ac:dyDescent="0.35">
      <c r="A33" s="427"/>
      <c r="B33" s="427"/>
      <c r="C33" s="433"/>
      <c r="D33" s="428"/>
      <c r="E33" s="423"/>
      <c r="F33" s="42" t="s">
        <v>481</v>
      </c>
      <c r="G33" s="28" t="s">
        <v>34</v>
      </c>
      <c r="H33" s="28" t="s">
        <v>222</v>
      </c>
      <c r="I33" s="28" t="s">
        <v>112</v>
      </c>
      <c r="J33" s="53" t="s">
        <v>482</v>
      </c>
    </row>
    <row r="34" spans="1:10" s="24" customFormat="1" ht="39" hidden="1" customHeight="1" x14ac:dyDescent="0.35">
      <c r="A34" s="34" t="s">
        <v>483</v>
      </c>
      <c r="B34" s="34" t="s">
        <v>446</v>
      </c>
      <c r="C34" s="432" t="s">
        <v>198</v>
      </c>
      <c r="D34" s="28" t="s">
        <v>442</v>
      </c>
      <c r="E34" s="42" t="s">
        <v>484</v>
      </c>
      <c r="F34" s="42" t="s">
        <v>485</v>
      </c>
      <c r="G34" s="28" t="s">
        <v>105</v>
      </c>
      <c r="H34" s="28" t="s">
        <v>222</v>
      </c>
      <c r="I34" s="28" t="s">
        <v>112</v>
      </c>
      <c r="J34" s="53" t="s">
        <v>486</v>
      </c>
    </row>
    <row r="35" spans="1:10" s="24" customFormat="1" ht="39" hidden="1" customHeight="1" x14ac:dyDescent="0.35">
      <c r="A35" s="34" t="s">
        <v>487</v>
      </c>
      <c r="B35" s="34" t="s">
        <v>446</v>
      </c>
      <c r="C35" s="433"/>
      <c r="D35" s="28" t="s">
        <v>442</v>
      </c>
      <c r="E35" s="42" t="s">
        <v>488</v>
      </c>
      <c r="F35" s="42" t="s">
        <v>489</v>
      </c>
      <c r="G35" s="28" t="s">
        <v>34</v>
      </c>
      <c r="H35" s="34">
        <v>2022</v>
      </c>
      <c r="I35" s="34" t="s">
        <v>222</v>
      </c>
      <c r="J35" s="65">
        <v>5000</v>
      </c>
    </row>
    <row r="36" spans="1:10" s="24" customFormat="1" ht="39" hidden="1" customHeight="1" x14ac:dyDescent="0.35">
      <c r="A36" s="34" t="s">
        <v>490</v>
      </c>
      <c r="B36" s="34" t="s">
        <v>491</v>
      </c>
      <c r="C36" s="432" t="s">
        <v>204</v>
      </c>
      <c r="D36" s="28" t="s">
        <v>492</v>
      </c>
      <c r="E36" s="42" t="s">
        <v>493</v>
      </c>
      <c r="F36" s="42" t="s">
        <v>494</v>
      </c>
      <c r="G36" s="28" t="s">
        <v>105</v>
      </c>
      <c r="H36" s="28">
        <v>2021</v>
      </c>
      <c r="I36" s="66">
        <v>92.8</v>
      </c>
      <c r="J36" s="62">
        <v>95</v>
      </c>
    </row>
    <row r="37" spans="1:10" s="24" customFormat="1" ht="39" hidden="1" customHeight="1" x14ac:dyDescent="0.25">
      <c r="A37" s="34" t="s">
        <v>495</v>
      </c>
      <c r="B37" s="34" t="s">
        <v>491</v>
      </c>
      <c r="C37" s="433"/>
      <c r="D37" s="28" t="s">
        <v>496</v>
      </c>
      <c r="E37" s="42" t="s">
        <v>497</v>
      </c>
      <c r="F37" s="67" t="s">
        <v>498</v>
      </c>
      <c r="G37" s="28" t="s">
        <v>105</v>
      </c>
      <c r="H37" s="34">
        <v>2017</v>
      </c>
      <c r="I37" s="34">
        <v>58.9</v>
      </c>
      <c r="J37" s="34">
        <v>80</v>
      </c>
    </row>
    <row r="38" spans="1:10" s="24" customFormat="1" ht="39" hidden="1" customHeight="1" x14ac:dyDescent="0.35">
      <c r="A38" s="34" t="s">
        <v>499</v>
      </c>
      <c r="B38" s="34" t="s">
        <v>500</v>
      </c>
      <c r="C38" s="432" t="s">
        <v>209</v>
      </c>
      <c r="D38" s="28" t="s">
        <v>501</v>
      </c>
      <c r="E38" s="42" t="s">
        <v>502</v>
      </c>
      <c r="F38" s="42" t="s">
        <v>503</v>
      </c>
      <c r="G38" s="28" t="s">
        <v>111</v>
      </c>
      <c r="H38" s="34">
        <v>2022</v>
      </c>
      <c r="I38" s="34">
        <v>3.04</v>
      </c>
      <c r="J38" s="57">
        <v>3.6479999999999997</v>
      </c>
    </row>
    <row r="39" spans="1:10" s="24" customFormat="1" ht="39" hidden="1" customHeight="1" x14ac:dyDescent="0.35">
      <c r="A39" s="34" t="s">
        <v>504</v>
      </c>
      <c r="B39" s="34" t="s">
        <v>500</v>
      </c>
      <c r="C39" s="434"/>
      <c r="D39" s="28" t="s">
        <v>501</v>
      </c>
      <c r="E39" s="42" t="s">
        <v>505</v>
      </c>
      <c r="F39" s="42" t="s">
        <v>506</v>
      </c>
      <c r="G39" s="28" t="s">
        <v>34</v>
      </c>
      <c r="H39" s="34">
        <v>2021</v>
      </c>
      <c r="I39" s="34">
        <v>302</v>
      </c>
      <c r="J39" s="34">
        <v>241</v>
      </c>
    </row>
    <row r="40" spans="1:10" s="24" customFormat="1" ht="39" hidden="1" customHeight="1" x14ac:dyDescent="0.35">
      <c r="A40" s="34" t="s">
        <v>507</v>
      </c>
      <c r="B40" s="34" t="s">
        <v>508</v>
      </c>
      <c r="C40" s="433"/>
      <c r="D40" s="28" t="s">
        <v>509</v>
      </c>
      <c r="E40" s="42" t="s">
        <v>510</v>
      </c>
      <c r="F40" s="42" t="s">
        <v>511</v>
      </c>
      <c r="G40" s="28" t="s">
        <v>105</v>
      </c>
      <c r="H40" s="34">
        <v>2020</v>
      </c>
      <c r="I40" s="46">
        <v>9.2576095025983669</v>
      </c>
      <c r="J40" s="57">
        <v>7.4060876020786939</v>
      </c>
    </row>
    <row r="41" spans="1:10" s="24" customFormat="1" ht="39" customHeight="1" x14ac:dyDescent="0.35">
      <c r="A41" s="34" t="s">
        <v>512</v>
      </c>
      <c r="B41" s="34" t="s">
        <v>500</v>
      </c>
      <c r="C41" s="47" t="s">
        <v>214</v>
      </c>
      <c r="D41" s="28" t="s">
        <v>401</v>
      </c>
      <c r="E41" s="42" t="s">
        <v>513</v>
      </c>
      <c r="F41" s="42" t="s">
        <v>514</v>
      </c>
      <c r="G41" s="28" t="s">
        <v>34</v>
      </c>
      <c r="H41" s="28" t="s">
        <v>222</v>
      </c>
      <c r="I41" s="28" t="s">
        <v>112</v>
      </c>
      <c r="J41" s="53" t="s">
        <v>482</v>
      </c>
    </row>
    <row r="42" spans="1:10" s="24" customFormat="1" ht="39" hidden="1" customHeight="1" x14ac:dyDescent="0.35">
      <c r="A42" s="427" t="s">
        <v>515</v>
      </c>
      <c r="B42" s="427" t="s">
        <v>500</v>
      </c>
      <c r="C42" s="432" t="s">
        <v>220</v>
      </c>
      <c r="D42" s="428" t="s">
        <v>516</v>
      </c>
      <c r="E42" s="423" t="s">
        <v>517</v>
      </c>
      <c r="F42" s="42" t="s">
        <v>518</v>
      </c>
      <c r="G42" s="28" t="s">
        <v>105</v>
      </c>
      <c r="H42" s="28">
        <v>2019</v>
      </c>
      <c r="I42" s="51">
        <v>9.7026801188223405E-2</v>
      </c>
      <c r="J42" s="51">
        <v>0.08</v>
      </c>
    </row>
    <row r="43" spans="1:10" s="24" customFormat="1" ht="39" hidden="1" customHeight="1" x14ac:dyDescent="0.35">
      <c r="A43" s="427"/>
      <c r="B43" s="427"/>
      <c r="C43" s="434"/>
      <c r="D43" s="428"/>
      <c r="E43" s="423"/>
      <c r="F43" s="42" t="s">
        <v>519</v>
      </c>
      <c r="G43" s="28" t="s">
        <v>217</v>
      </c>
      <c r="H43" s="28">
        <v>2020</v>
      </c>
      <c r="I43" s="45">
        <v>281.8</v>
      </c>
      <c r="J43" s="45">
        <v>277.16000000000003</v>
      </c>
    </row>
    <row r="44" spans="1:10" s="24" customFormat="1" ht="39" hidden="1" customHeight="1" x14ac:dyDescent="0.35">
      <c r="A44" s="34" t="s">
        <v>520</v>
      </c>
      <c r="B44" s="34" t="s">
        <v>521</v>
      </c>
      <c r="C44" s="434"/>
      <c r="D44" s="28" t="s">
        <v>522</v>
      </c>
      <c r="E44" s="42" t="s">
        <v>523</v>
      </c>
      <c r="F44" s="42" t="s">
        <v>524</v>
      </c>
      <c r="G44" s="28" t="s">
        <v>105</v>
      </c>
      <c r="H44" s="34">
        <v>2022</v>
      </c>
      <c r="I44" s="34">
        <v>92</v>
      </c>
      <c r="J44" s="46">
        <v>92.92</v>
      </c>
    </row>
    <row r="45" spans="1:10" s="24" customFormat="1" ht="39" hidden="1" customHeight="1" x14ac:dyDescent="0.35">
      <c r="A45" s="34" t="s">
        <v>525</v>
      </c>
      <c r="B45" s="34" t="s">
        <v>526</v>
      </c>
      <c r="C45" s="434"/>
      <c r="D45" s="28" t="s">
        <v>527</v>
      </c>
      <c r="E45" s="42" t="s">
        <v>528</v>
      </c>
      <c r="F45" s="42" t="s">
        <v>529</v>
      </c>
      <c r="G45" s="28" t="s">
        <v>105</v>
      </c>
      <c r="H45" s="34">
        <v>2020</v>
      </c>
      <c r="I45" s="34">
        <v>21.2</v>
      </c>
      <c r="J45" s="46">
        <v>25.768732500000002</v>
      </c>
    </row>
    <row r="46" spans="1:10" s="24" customFormat="1" ht="39" hidden="1" customHeight="1" x14ac:dyDescent="0.35">
      <c r="A46" s="34" t="s">
        <v>530</v>
      </c>
      <c r="B46" s="34" t="s">
        <v>491</v>
      </c>
      <c r="C46" s="433"/>
      <c r="D46" s="28" t="s">
        <v>527</v>
      </c>
      <c r="E46" s="42" t="s">
        <v>531</v>
      </c>
      <c r="F46" s="42" t="s">
        <v>532</v>
      </c>
      <c r="G46" s="28" t="s">
        <v>105</v>
      </c>
      <c r="H46" s="28">
        <v>2014</v>
      </c>
      <c r="I46" s="28">
        <v>18</v>
      </c>
      <c r="J46" s="34">
        <v>22</v>
      </c>
    </row>
    <row r="47" spans="1:10" s="24" customFormat="1" ht="24" hidden="1" customHeight="1" x14ac:dyDescent="0.35">
      <c r="A47" s="427" t="s">
        <v>533</v>
      </c>
      <c r="B47" s="427" t="s">
        <v>521</v>
      </c>
      <c r="C47" s="423" t="s">
        <v>227</v>
      </c>
      <c r="D47" s="428" t="s">
        <v>522</v>
      </c>
      <c r="E47" s="423" t="s">
        <v>534</v>
      </c>
      <c r="F47" s="42" t="s">
        <v>535</v>
      </c>
      <c r="G47" s="28" t="s">
        <v>536</v>
      </c>
      <c r="H47" s="28">
        <v>2021</v>
      </c>
      <c r="I47" s="28">
        <v>44</v>
      </c>
      <c r="J47" s="28">
        <v>40</v>
      </c>
    </row>
    <row r="48" spans="1:10" s="24" customFormat="1" ht="24" hidden="1" customHeight="1" x14ac:dyDescent="0.35">
      <c r="A48" s="427"/>
      <c r="B48" s="427"/>
      <c r="C48" s="423"/>
      <c r="D48" s="428"/>
      <c r="E48" s="423"/>
      <c r="F48" s="42" t="s">
        <v>537</v>
      </c>
      <c r="G48" s="28" t="s">
        <v>536</v>
      </c>
      <c r="H48" s="28">
        <v>2021</v>
      </c>
      <c r="I48" s="28">
        <v>83.6</v>
      </c>
      <c r="J48" s="28">
        <v>88</v>
      </c>
    </row>
    <row r="49" spans="1:10" s="24" customFormat="1" ht="39" hidden="1" customHeight="1" x14ac:dyDescent="0.35">
      <c r="A49" s="427"/>
      <c r="B49" s="427"/>
      <c r="C49" s="423"/>
      <c r="D49" s="428"/>
      <c r="E49" s="423"/>
      <c r="F49" s="42" t="s">
        <v>538</v>
      </c>
      <c r="G49" s="28" t="s">
        <v>105</v>
      </c>
      <c r="H49" s="28">
        <v>2021</v>
      </c>
      <c r="I49" s="28">
        <v>15</v>
      </c>
      <c r="J49" s="28">
        <v>30</v>
      </c>
    </row>
    <row r="50" spans="1:10" s="24" customFormat="1" ht="39" hidden="1" customHeight="1" x14ac:dyDescent="0.35">
      <c r="A50" s="34" t="s">
        <v>539</v>
      </c>
      <c r="B50" s="34" t="s">
        <v>521</v>
      </c>
      <c r="C50" s="42" t="s">
        <v>232</v>
      </c>
      <c r="D50" s="28" t="s">
        <v>522</v>
      </c>
      <c r="E50" s="42" t="s">
        <v>540</v>
      </c>
      <c r="F50" s="42" t="s">
        <v>541</v>
      </c>
      <c r="G50" s="28" t="s">
        <v>105</v>
      </c>
      <c r="H50" s="34">
        <v>2021</v>
      </c>
      <c r="I50" s="34">
        <v>15.7</v>
      </c>
      <c r="J50" s="46">
        <v>22.6</v>
      </c>
    </row>
    <row r="51" spans="1:10" s="24" customFormat="1" ht="39" hidden="1" customHeight="1" x14ac:dyDescent="0.35">
      <c r="A51" s="34" t="s">
        <v>542</v>
      </c>
      <c r="B51" s="34" t="s">
        <v>543</v>
      </c>
      <c r="C51" s="47" t="s">
        <v>238</v>
      </c>
      <c r="D51" s="28" t="s">
        <v>522</v>
      </c>
      <c r="E51" s="42" t="s">
        <v>544</v>
      </c>
      <c r="F51" s="42" t="s">
        <v>545</v>
      </c>
      <c r="G51" s="28" t="s">
        <v>34</v>
      </c>
      <c r="H51" s="34">
        <v>2021</v>
      </c>
      <c r="I51" s="34">
        <v>19</v>
      </c>
      <c r="J51" s="34">
        <v>15</v>
      </c>
    </row>
    <row r="52" spans="1:10" s="24" customFormat="1" ht="39" hidden="1" customHeight="1" x14ac:dyDescent="0.35">
      <c r="A52" s="34" t="s">
        <v>546</v>
      </c>
      <c r="B52" s="34" t="s">
        <v>547</v>
      </c>
      <c r="C52" s="47" t="s">
        <v>241</v>
      </c>
      <c r="D52" s="28" t="s">
        <v>522</v>
      </c>
      <c r="E52" s="42" t="s">
        <v>548</v>
      </c>
      <c r="F52" s="42" t="s">
        <v>549</v>
      </c>
      <c r="G52" s="28" t="s">
        <v>34</v>
      </c>
      <c r="H52" s="34">
        <v>2021</v>
      </c>
      <c r="I52" s="34">
        <v>4</v>
      </c>
      <c r="J52" s="34">
        <v>6</v>
      </c>
    </row>
    <row r="53" spans="1:10" s="24" customFormat="1" ht="39" hidden="1" customHeight="1" x14ac:dyDescent="0.35">
      <c r="A53" s="34" t="s">
        <v>550</v>
      </c>
      <c r="B53" s="34" t="s">
        <v>551</v>
      </c>
      <c r="C53" s="42" t="s">
        <v>245</v>
      </c>
      <c r="D53" s="28" t="s">
        <v>522</v>
      </c>
      <c r="E53" s="42" t="s">
        <v>552</v>
      </c>
      <c r="F53" s="42" t="s">
        <v>553</v>
      </c>
      <c r="G53" s="28" t="s">
        <v>554</v>
      </c>
      <c r="H53" s="28">
        <v>2021</v>
      </c>
      <c r="I53" s="28">
        <v>26020</v>
      </c>
      <c r="J53" s="28">
        <v>26800</v>
      </c>
    </row>
    <row r="54" spans="1:10" s="24" customFormat="1" ht="39" hidden="1" customHeight="1" x14ac:dyDescent="0.35">
      <c r="A54" s="34" t="s">
        <v>555</v>
      </c>
      <c r="B54" s="34" t="s">
        <v>547</v>
      </c>
      <c r="C54" s="42" t="s">
        <v>249</v>
      </c>
      <c r="D54" s="28" t="s">
        <v>522</v>
      </c>
      <c r="E54" s="42" t="s">
        <v>556</v>
      </c>
      <c r="F54" s="42" t="s">
        <v>557</v>
      </c>
      <c r="G54" s="28" t="s">
        <v>105</v>
      </c>
      <c r="H54" s="34">
        <v>2022</v>
      </c>
      <c r="I54" s="34" t="s">
        <v>222</v>
      </c>
      <c r="J54" s="34">
        <v>70</v>
      </c>
    </row>
    <row r="55" spans="1:10" s="24" customFormat="1" ht="39" hidden="1" customHeight="1" x14ac:dyDescent="0.35">
      <c r="A55" s="34" t="s">
        <v>558</v>
      </c>
      <c r="B55" s="34" t="s">
        <v>547</v>
      </c>
      <c r="C55" s="432" t="s">
        <v>252</v>
      </c>
      <c r="D55" s="28" t="s">
        <v>492</v>
      </c>
      <c r="E55" s="42" t="s">
        <v>559</v>
      </c>
      <c r="F55" s="42" t="s">
        <v>560</v>
      </c>
      <c r="G55" s="28" t="s">
        <v>34</v>
      </c>
      <c r="H55" s="34">
        <v>2021</v>
      </c>
      <c r="I55" s="34">
        <v>106</v>
      </c>
      <c r="J55" s="46">
        <v>100.69999999999999</v>
      </c>
    </row>
    <row r="56" spans="1:10" s="24" customFormat="1" ht="39" hidden="1" customHeight="1" x14ac:dyDescent="0.35">
      <c r="A56" s="34" t="s">
        <v>561</v>
      </c>
      <c r="B56" s="34" t="s">
        <v>547</v>
      </c>
      <c r="C56" s="433"/>
      <c r="D56" s="28" t="s">
        <v>522</v>
      </c>
      <c r="E56" s="42" t="s">
        <v>562</v>
      </c>
      <c r="F56" s="42" t="s">
        <v>563</v>
      </c>
      <c r="G56" s="28" t="s">
        <v>564</v>
      </c>
      <c r="H56" s="34">
        <v>2021</v>
      </c>
      <c r="I56" s="34">
        <v>3.2</v>
      </c>
      <c r="J56" s="57">
        <v>4.16</v>
      </c>
    </row>
    <row r="57" spans="1:10" s="24" customFormat="1" ht="24.75" hidden="1" customHeight="1" x14ac:dyDescent="0.35">
      <c r="A57" s="427" t="s">
        <v>565</v>
      </c>
      <c r="B57" s="427" t="s">
        <v>547</v>
      </c>
      <c r="C57" s="423" t="s">
        <v>255</v>
      </c>
      <c r="D57" s="428" t="s">
        <v>522</v>
      </c>
      <c r="E57" s="423" t="s">
        <v>566</v>
      </c>
      <c r="F57" s="42" t="s">
        <v>567</v>
      </c>
      <c r="G57" s="28" t="s">
        <v>568</v>
      </c>
      <c r="H57" s="34">
        <v>2021</v>
      </c>
      <c r="I57" s="56">
        <v>500</v>
      </c>
      <c r="J57" s="56">
        <v>875</v>
      </c>
    </row>
    <row r="58" spans="1:10" s="24" customFormat="1" ht="24.75" hidden="1" customHeight="1" x14ac:dyDescent="0.35">
      <c r="A58" s="427"/>
      <c r="B58" s="427"/>
      <c r="C58" s="423"/>
      <c r="D58" s="428"/>
      <c r="E58" s="423"/>
      <c r="F58" s="42" t="s">
        <v>569</v>
      </c>
      <c r="G58" s="28" t="s">
        <v>34</v>
      </c>
      <c r="H58" s="34">
        <v>2021</v>
      </c>
      <c r="I58" s="56">
        <v>3</v>
      </c>
      <c r="J58" s="56">
        <v>5</v>
      </c>
    </row>
    <row r="59" spans="1:10" s="24" customFormat="1" ht="27.75" hidden="1" customHeight="1" x14ac:dyDescent="0.35">
      <c r="A59" s="34" t="s">
        <v>570</v>
      </c>
      <c r="B59" s="34" t="s">
        <v>521</v>
      </c>
      <c r="C59" s="42" t="s">
        <v>260</v>
      </c>
      <c r="D59" s="28" t="s">
        <v>522</v>
      </c>
      <c r="E59" s="42" t="s">
        <v>571</v>
      </c>
      <c r="F59" s="42" t="s">
        <v>572</v>
      </c>
      <c r="G59" s="28" t="s">
        <v>34</v>
      </c>
      <c r="H59" s="34">
        <v>2022</v>
      </c>
      <c r="I59" s="34">
        <v>1270</v>
      </c>
      <c r="J59" s="34">
        <v>1524</v>
      </c>
    </row>
    <row r="60" spans="1:10" s="24" customFormat="1" ht="49.5" hidden="1" customHeight="1" x14ac:dyDescent="0.35">
      <c r="A60" s="34" t="s">
        <v>573</v>
      </c>
      <c r="B60" s="34" t="s">
        <v>574</v>
      </c>
      <c r="C60" s="42" t="s">
        <v>264</v>
      </c>
      <c r="D60" s="28" t="s">
        <v>575</v>
      </c>
      <c r="E60" s="42" t="s">
        <v>576</v>
      </c>
      <c r="F60" s="42" t="s">
        <v>577</v>
      </c>
      <c r="G60" s="28" t="s">
        <v>105</v>
      </c>
      <c r="H60" s="28">
        <v>2019</v>
      </c>
      <c r="I60" s="28">
        <v>24.69</v>
      </c>
      <c r="J60" s="51">
        <v>19.859574330000004</v>
      </c>
    </row>
    <row r="61" spans="1:10" s="24" customFormat="1" ht="39" hidden="1" customHeight="1" x14ac:dyDescent="0.35">
      <c r="A61" s="34" t="s">
        <v>578</v>
      </c>
      <c r="B61" s="34" t="s">
        <v>579</v>
      </c>
      <c r="C61" s="432" t="s">
        <v>268</v>
      </c>
      <c r="D61" s="28" t="s">
        <v>580</v>
      </c>
      <c r="E61" s="42" t="s">
        <v>581</v>
      </c>
      <c r="F61" s="42" t="s">
        <v>582</v>
      </c>
      <c r="G61" s="28" t="s">
        <v>105</v>
      </c>
      <c r="H61" s="34">
        <v>2017</v>
      </c>
      <c r="I61" s="34">
        <v>63.1</v>
      </c>
      <c r="J61" s="34">
        <v>75.7</v>
      </c>
    </row>
    <row r="62" spans="1:10" s="24" customFormat="1" ht="39" hidden="1" customHeight="1" x14ac:dyDescent="0.35">
      <c r="A62" s="34" t="s">
        <v>583</v>
      </c>
      <c r="B62" s="34" t="s">
        <v>508</v>
      </c>
      <c r="C62" s="434"/>
      <c r="D62" s="28" t="s">
        <v>584</v>
      </c>
      <c r="E62" s="42" t="s">
        <v>585</v>
      </c>
      <c r="F62" s="42" t="s">
        <v>586</v>
      </c>
      <c r="G62" s="28" t="s">
        <v>105</v>
      </c>
      <c r="H62" s="28">
        <v>2021</v>
      </c>
      <c r="I62" s="46">
        <v>26.36363636363636</v>
      </c>
      <c r="J62" s="46">
        <v>13.18181818181818</v>
      </c>
    </row>
    <row r="63" spans="1:10" s="24" customFormat="1" ht="31.5" hidden="1" customHeight="1" x14ac:dyDescent="0.35">
      <c r="A63" s="34" t="s">
        <v>587</v>
      </c>
      <c r="B63" s="34" t="s">
        <v>588</v>
      </c>
      <c r="C63" s="434"/>
      <c r="D63" s="28" t="s">
        <v>589</v>
      </c>
      <c r="E63" s="42" t="s">
        <v>590</v>
      </c>
      <c r="F63" s="42" t="s">
        <v>591</v>
      </c>
      <c r="G63" s="28" t="s">
        <v>105</v>
      </c>
      <c r="H63" s="28" t="s">
        <v>222</v>
      </c>
      <c r="I63" s="28" t="s">
        <v>112</v>
      </c>
      <c r="J63" s="53" t="s">
        <v>592</v>
      </c>
    </row>
    <row r="64" spans="1:10" s="24" customFormat="1" ht="31.5" hidden="1" customHeight="1" x14ac:dyDescent="0.35">
      <c r="A64" s="34" t="s">
        <v>593</v>
      </c>
      <c r="B64" s="34" t="s">
        <v>508</v>
      </c>
      <c r="C64" s="433"/>
      <c r="D64" s="28" t="s">
        <v>594</v>
      </c>
      <c r="E64" s="42" t="s">
        <v>595</v>
      </c>
      <c r="F64" s="42" t="s">
        <v>596</v>
      </c>
      <c r="G64" s="28" t="s">
        <v>105</v>
      </c>
      <c r="H64" s="34">
        <v>2021</v>
      </c>
      <c r="I64" s="34">
        <v>51.94</v>
      </c>
      <c r="J64" s="34">
        <v>62.3</v>
      </c>
    </row>
    <row r="65" spans="1:10" s="24" customFormat="1" ht="39" hidden="1" customHeight="1" x14ac:dyDescent="0.35">
      <c r="A65" s="34" t="s">
        <v>597</v>
      </c>
      <c r="B65" s="34" t="s">
        <v>579</v>
      </c>
      <c r="C65" s="432" t="s">
        <v>272</v>
      </c>
      <c r="D65" s="28" t="s">
        <v>598</v>
      </c>
      <c r="E65" s="42" t="s">
        <v>599</v>
      </c>
      <c r="F65" s="42" t="s">
        <v>600</v>
      </c>
      <c r="G65" s="28" t="s">
        <v>34</v>
      </c>
      <c r="H65" s="34">
        <v>2022</v>
      </c>
      <c r="I65" s="34">
        <v>904</v>
      </c>
      <c r="J65" s="34">
        <v>600</v>
      </c>
    </row>
    <row r="66" spans="1:10" s="24" customFormat="1" ht="39" hidden="1" customHeight="1" x14ac:dyDescent="0.35">
      <c r="A66" s="34" t="s">
        <v>601</v>
      </c>
      <c r="B66" s="34" t="s">
        <v>602</v>
      </c>
      <c r="C66" s="434"/>
      <c r="D66" s="28" t="s">
        <v>501</v>
      </c>
      <c r="E66" s="42" t="s">
        <v>603</v>
      </c>
      <c r="F66" s="42" t="s">
        <v>604</v>
      </c>
      <c r="G66" s="28" t="s">
        <v>34</v>
      </c>
      <c r="H66" s="34">
        <v>2022</v>
      </c>
      <c r="I66" s="34">
        <v>293</v>
      </c>
      <c r="J66" s="34">
        <v>234</v>
      </c>
    </row>
    <row r="67" spans="1:10" s="24" customFormat="1" ht="39" hidden="1" customHeight="1" x14ac:dyDescent="0.35">
      <c r="A67" s="34" t="s">
        <v>605</v>
      </c>
      <c r="B67" s="34" t="s">
        <v>579</v>
      </c>
      <c r="C67" s="434"/>
      <c r="D67" s="28" t="s">
        <v>501</v>
      </c>
      <c r="E67" s="42" t="s">
        <v>606</v>
      </c>
      <c r="F67" s="42" t="s">
        <v>607</v>
      </c>
      <c r="G67" s="28" t="s">
        <v>34</v>
      </c>
      <c r="H67" s="34">
        <v>2022</v>
      </c>
      <c r="I67" s="34">
        <v>2555</v>
      </c>
      <c r="J67" s="34">
        <v>2044</v>
      </c>
    </row>
    <row r="68" spans="1:10" s="24" customFormat="1" ht="32.25" hidden="1" customHeight="1" x14ac:dyDescent="0.35">
      <c r="A68" s="34" t="s">
        <v>608</v>
      </c>
      <c r="B68" s="34" t="s">
        <v>579</v>
      </c>
      <c r="C68" s="434"/>
      <c r="D68" s="28" t="s">
        <v>501</v>
      </c>
      <c r="E68" s="42" t="s">
        <v>609</v>
      </c>
      <c r="F68" s="42" t="s">
        <v>610</v>
      </c>
      <c r="G68" s="28" t="s">
        <v>105</v>
      </c>
      <c r="H68" s="34">
        <v>2015</v>
      </c>
      <c r="I68" s="34">
        <v>79.400000000000006</v>
      </c>
      <c r="J68" s="34">
        <v>87.3</v>
      </c>
    </row>
    <row r="69" spans="1:10" s="24" customFormat="1" ht="32.25" hidden="1" customHeight="1" x14ac:dyDescent="0.35">
      <c r="A69" s="34" t="s">
        <v>611</v>
      </c>
      <c r="B69" s="34" t="s">
        <v>579</v>
      </c>
      <c r="C69" s="434"/>
      <c r="D69" s="28" t="s">
        <v>433</v>
      </c>
      <c r="E69" s="42" t="s">
        <v>612</v>
      </c>
      <c r="F69" s="42" t="s">
        <v>613</v>
      </c>
      <c r="G69" s="28" t="s">
        <v>614</v>
      </c>
      <c r="H69" s="34">
        <v>2021</v>
      </c>
      <c r="I69" s="28">
        <v>0.36699999999999999</v>
      </c>
      <c r="J69" s="59">
        <v>0.312</v>
      </c>
    </row>
    <row r="70" spans="1:10" s="24" customFormat="1" ht="32.25" hidden="1" customHeight="1" x14ac:dyDescent="0.35">
      <c r="A70" s="34" t="s">
        <v>615</v>
      </c>
      <c r="B70" s="34" t="s">
        <v>508</v>
      </c>
      <c r="C70" s="433"/>
      <c r="D70" s="28" t="s">
        <v>616</v>
      </c>
      <c r="E70" s="42" t="s">
        <v>617</v>
      </c>
      <c r="F70" s="42" t="s">
        <v>618</v>
      </c>
      <c r="G70" s="28" t="s">
        <v>34</v>
      </c>
      <c r="H70" s="28" t="s">
        <v>222</v>
      </c>
      <c r="I70" s="28" t="s">
        <v>112</v>
      </c>
      <c r="J70" s="53" t="s">
        <v>592</v>
      </c>
    </row>
    <row r="71" spans="1:10" s="24" customFormat="1" ht="39" hidden="1" customHeight="1" x14ac:dyDescent="0.35">
      <c r="A71" s="34" t="s">
        <v>619</v>
      </c>
      <c r="B71" s="34" t="s">
        <v>508</v>
      </c>
      <c r="C71" s="432" t="s">
        <v>277</v>
      </c>
      <c r="D71" s="28" t="s">
        <v>620</v>
      </c>
      <c r="E71" s="42" t="s">
        <v>621</v>
      </c>
      <c r="F71" s="42" t="s">
        <v>622</v>
      </c>
      <c r="G71" s="28" t="s">
        <v>105</v>
      </c>
      <c r="H71" s="28">
        <v>2019</v>
      </c>
      <c r="I71" s="28">
        <v>57.1</v>
      </c>
      <c r="J71" s="28">
        <v>65</v>
      </c>
    </row>
    <row r="72" spans="1:10" s="24" customFormat="1" ht="39" hidden="1" customHeight="1" x14ac:dyDescent="0.35">
      <c r="A72" s="34" t="s">
        <v>623</v>
      </c>
      <c r="B72" s="34" t="s">
        <v>624</v>
      </c>
      <c r="C72" s="433"/>
      <c r="D72" s="28" t="s">
        <v>625</v>
      </c>
      <c r="E72" s="42" t="s">
        <v>626</v>
      </c>
      <c r="F72" s="42" t="s">
        <v>627</v>
      </c>
      <c r="G72" s="28" t="s">
        <v>105</v>
      </c>
      <c r="H72" s="28">
        <v>2022</v>
      </c>
      <c r="I72" s="46">
        <v>81.931464174454831</v>
      </c>
      <c r="J72" s="34">
        <v>94.2</v>
      </c>
    </row>
    <row r="73" spans="1:10" s="24" customFormat="1" ht="32.25" hidden="1" customHeight="1" x14ac:dyDescent="0.35">
      <c r="A73" s="34" t="s">
        <v>628</v>
      </c>
      <c r="B73" s="34" t="s">
        <v>579</v>
      </c>
      <c r="C73" s="432" t="s">
        <v>281</v>
      </c>
      <c r="D73" s="28" t="s">
        <v>629</v>
      </c>
      <c r="E73" s="42" t="s">
        <v>630</v>
      </c>
      <c r="F73" s="42" t="s">
        <v>631</v>
      </c>
      <c r="G73" s="28" t="s">
        <v>111</v>
      </c>
      <c r="H73" s="34">
        <v>2022</v>
      </c>
      <c r="I73" s="34">
        <v>0.64900000000000002</v>
      </c>
      <c r="J73" s="34">
        <v>0.65300000000000002</v>
      </c>
    </row>
    <row r="74" spans="1:10" s="24" customFormat="1" ht="32.25" hidden="1" customHeight="1" x14ac:dyDescent="0.35">
      <c r="A74" s="34" t="s">
        <v>632</v>
      </c>
      <c r="B74" s="34" t="s">
        <v>588</v>
      </c>
      <c r="C74" s="433"/>
      <c r="D74" s="28" t="s">
        <v>464</v>
      </c>
      <c r="E74" s="42" t="s">
        <v>633</v>
      </c>
      <c r="F74" s="42" t="s">
        <v>634</v>
      </c>
      <c r="G74" s="28" t="s">
        <v>34</v>
      </c>
      <c r="H74" s="34">
        <v>2022</v>
      </c>
      <c r="I74" s="34">
        <v>0</v>
      </c>
      <c r="J74" s="34">
        <v>5</v>
      </c>
    </row>
    <row r="75" spans="1:10" s="24" customFormat="1" ht="39" hidden="1" customHeight="1" x14ac:dyDescent="0.35">
      <c r="A75" s="34" t="s">
        <v>635</v>
      </c>
      <c r="B75" s="34" t="s">
        <v>636</v>
      </c>
      <c r="C75" s="42" t="s">
        <v>286</v>
      </c>
      <c r="D75" s="28" t="s">
        <v>460</v>
      </c>
      <c r="E75" s="42" t="s">
        <v>637</v>
      </c>
      <c r="F75" s="42" t="s">
        <v>638</v>
      </c>
      <c r="G75" s="28" t="s">
        <v>111</v>
      </c>
      <c r="H75" s="34">
        <v>2021</v>
      </c>
      <c r="I75" s="28">
        <v>5.7</v>
      </c>
      <c r="J75" s="68">
        <v>5.9</v>
      </c>
    </row>
    <row r="76" spans="1:10" s="24" customFormat="1" ht="39" hidden="1" customHeight="1" x14ac:dyDescent="0.35">
      <c r="A76" s="414" t="s">
        <v>639</v>
      </c>
      <c r="B76" s="414" t="s">
        <v>455</v>
      </c>
      <c r="C76" s="432" t="s">
        <v>291</v>
      </c>
      <c r="D76" s="419" t="s">
        <v>640</v>
      </c>
      <c r="E76" s="432" t="s">
        <v>641</v>
      </c>
      <c r="F76" s="42" t="s">
        <v>642</v>
      </c>
      <c r="G76" s="28" t="s">
        <v>643</v>
      </c>
      <c r="H76" s="50" t="s">
        <v>644</v>
      </c>
      <c r="I76" s="66">
        <v>500</v>
      </c>
      <c r="J76" s="66">
        <v>2000</v>
      </c>
    </row>
    <row r="77" spans="1:10" s="24" customFormat="1" ht="39" hidden="1" customHeight="1" x14ac:dyDescent="0.35">
      <c r="A77" s="415"/>
      <c r="B77" s="415"/>
      <c r="C77" s="433"/>
      <c r="D77" s="421"/>
      <c r="E77" s="433"/>
      <c r="F77" s="42" t="s">
        <v>645</v>
      </c>
      <c r="G77" s="28" t="s">
        <v>643</v>
      </c>
      <c r="H77" s="50" t="s">
        <v>646</v>
      </c>
      <c r="I77" s="66">
        <v>120</v>
      </c>
      <c r="J77" s="66">
        <v>1000</v>
      </c>
    </row>
    <row r="78" spans="1:10" s="24" customFormat="1" ht="39" hidden="1" customHeight="1" x14ac:dyDescent="0.35">
      <c r="A78" s="34" t="s">
        <v>647</v>
      </c>
      <c r="B78" s="34" t="s">
        <v>500</v>
      </c>
      <c r="C78" s="432" t="s">
        <v>294</v>
      </c>
      <c r="D78" s="28" t="s">
        <v>648</v>
      </c>
      <c r="E78" s="42" t="s">
        <v>649</v>
      </c>
      <c r="F78" s="42" t="s">
        <v>650</v>
      </c>
      <c r="G78" s="28" t="s">
        <v>105</v>
      </c>
      <c r="H78" s="28" t="s">
        <v>222</v>
      </c>
      <c r="I78" s="28" t="s">
        <v>222</v>
      </c>
      <c r="J78" s="63">
        <v>100</v>
      </c>
    </row>
    <row r="79" spans="1:10" s="24" customFormat="1" ht="39" hidden="1" customHeight="1" x14ac:dyDescent="0.35">
      <c r="A79" s="34" t="s">
        <v>651</v>
      </c>
      <c r="B79" s="34" t="s">
        <v>652</v>
      </c>
      <c r="C79" s="434"/>
      <c r="D79" s="28" t="s">
        <v>464</v>
      </c>
      <c r="E79" s="42" t="s">
        <v>653</v>
      </c>
      <c r="F79" s="42" t="s">
        <v>654</v>
      </c>
      <c r="G79" s="34" t="s">
        <v>222</v>
      </c>
      <c r="H79" s="28" t="s">
        <v>222</v>
      </c>
      <c r="I79" s="28" t="s">
        <v>112</v>
      </c>
      <c r="J79" s="53" t="s">
        <v>655</v>
      </c>
    </row>
    <row r="80" spans="1:10" s="24" customFormat="1" ht="39" hidden="1" customHeight="1" x14ac:dyDescent="0.35">
      <c r="A80" s="34" t="s">
        <v>656</v>
      </c>
      <c r="B80" s="34" t="s">
        <v>588</v>
      </c>
      <c r="C80" s="434"/>
      <c r="D80" s="28" t="s">
        <v>657</v>
      </c>
      <c r="E80" s="42" t="s">
        <v>658</v>
      </c>
      <c r="F80" s="42" t="s">
        <v>659</v>
      </c>
      <c r="G80" s="28" t="s">
        <v>111</v>
      </c>
      <c r="H80" s="34">
        <v>2022</v>
      </c>
      <c r="I80" s="34">
        <v>3.12</v>
      </c>
      <c r="J80" s="57">
        <v>3.7439999999999998</v>
      </c>
    </row>
    <row r="81" spans="1:10" s="24" customFormat="1" ht="39" hidden="1" customHeight="1" x14ac:dyDescent="0.35">
      <c r="A81" s="34" t="s">
        <v>660</v>
      </c>
      <c r="B81" s="34" t="s">
        <v>661</v>
      </c>
      <c r="C81" s="434"/>
      <c r="D81" s="28" t="s">
        <v>527</v>
      </c>
      <c r="E81" s="42" t="s">
        <v>662</v>
      </c>
      <c r="F81" s="42" t="s">
        <v>663</v>
      </c>
      <c r="G81" s="28" t="s">
        <v>105</v>
      </c>
      <c r="H81" s="34">
        <v>2021</v>
      </c>
      <c r="I81" s="34">
        <v>7.56</v>
      </c>
      <c r="J81" s="57">
        <v>7.9379999999999997</v>
      </c>
    </row>
    <row r="82" spans="1:10" s="24" customFormat="1" ht="39" hidden="1" customHeight="1" x14ac:dyDescent="0.35">
      <c r="A82" s="34" t="s">
        <v>664</v>
      </c>
      <c r="B82" s="34" t="s">
        <v>588</v>
      </c>
      <c r="C82" s="434"/>
      <c r="D82" s="28" t="s">
        <v>665</v>
      </c>
      <c r="E82" s="42" t="s">
        <v>666</v>
      </c>
      <c r="F82" s="42" t="s">
        <v>667</v>
      </c>
      <c r="G82" s="28" t="s">
        <v>34</v>
      </c>
      <c r="H82" s="34">
        <v>2021</v>
      </c>
      <c r="I82" s="34">
        <v>1112</v>
      </c>
      <c r="J82" s="65">
        <v>569</v>
      </c>
    </row>
    <row r="83" spans="1:10" s="24" customFormat="1" ht="39" hidden="1" customHeight="1" x14ac:dyDescent="0.35">
      <c r="A83" s="34" t="s">
        <v>668</v>
      </c>
      <c r="B83" s="34" t="s">
        <v>669</v>
      </c>
      <c r="C83" s="434"/>
      <c r="D83" s="28" t="s">
        <v>496</v>
      </c>
      <c r="E83" s="42" t="s">
        <v>670</v>
      </c>
      <c r="F83" s="42" t="s">
        <v>671</v>
      </c>
      <c r="G83" s="28" t="s">
        <v>105</v>
      </c>
      <c r="H83" s="34">
        <v>2021</v>
      </c>
      <c r="I83" s="68">
        <v>-6.76</v>
      </c>
      <c r="J83" s="68">
        <v>-2.8</v>
      </c>
    </row>
    <row r="84" spans="1:10" s="24" customFormat="1" ht="39" hidden="1" customHeight="1" x14ac:dyDescent="0.35">
      <c r="A84" s="34" t="s">
        <v>672</v>
      </c>
      <c r="B84" s="34" t="s">
        <v>468</v>
      </c>
      <c r="C84" s="434"/>
      <c r="D84" s="28" t="s">
        <v>516</v>
      </c>
      <c r="E84" s="42" t="s">
        <v>673</v>
      </c>
      <c r="F84" s="42" t="s">
        <v>674</v>
      </c>
      <c r="G84" s="28" t="s">
        <v>34</v>
      </c>
      <c r="H84" s="34">
        <v>2021</v>
      </c>
      <c r="I84" s="34">
        <v>203</v>
      </c>
      <c r="J84" s="34">
        <v>292</v>
      </c>
    </row>
    <row r="85" spans="1:10" s="24" customFormat="1" ht="39" hidden="1" customHeight="1" x14ac:dyDescent="0.35">
      <c r="A85" s="34" t="s">
        <v>675</v>
      </c>
      <c r="B85" s="34" t="s">
        <v>669</v>
      </c>
      <c r="C85" s="434"/>
      <c r="D85" s="28" t="s">
        <v>516</v>
      </c>
      <c r="E85" s="42" t="s">
        <v>676</v>
      </c>
      <c r="F85" s="42" t="s">
        <v>677</v>
      </c>
      <c r="G85" s="28" t="s">
        <v>105</v>
      </c>
      <c r="H85" s="34">
        <v>2021</v>
      </c>
      <c r="I85" s="34">
        <v>63</v>
      </c>
      <c r="J85" s="34">
        <v>50.400000000000006</v>
      </c>
    </row>
    <row r="86" spans="1:10" s="24" customFormat="1" ht="39" hidden="1" customHeight="1" x14ac:dyDescent="0.35">
      <c r="A86" s="34" t="s">
        <v>678</v>
      </c>
      <c r="B86" s="34" t="s">
        <v>588</v>
      </c>
      <c r="C86" s="434"/>
      <c r="D86" s="28" t="s">
        <v>501</v>
      </c>
      <c r="E86" s="42" t="s">
        <v>679</v>
      </c>
      <c r="F86" s="42" t="s">
        <v>680</v>
      </c>
      <c r="G86" s="28" t="s">
        <v>105</v>
      </c>
      <c r="H86" s="34">
        <v>2019</v>
      </c>
      <c r="I86" s="34">
        <v>91.5</v>
      </c>
      <c r="J86" s="46">
        <v>96.075000000000003</v>
      </c>
    </row>
    <row r="87" spans="1:10" s="24" customFormat="1" ht="39" hidden="1" customHeight="1" x14ac:dyDescent="0.35">
      <c r="A87" s="34" t="s">
        <v>681</v>
      </c>
      <c r="B87" s="34" t="s">
        <v>588</v>
      </c>
      <c r="C87" s="434"/>
      <c r="D87" s="28" t="s">
        <v>501</v>
      </c>
      <c r="E87" s="42" t="s">
        <v>682</v>
      </c>
      <c r="F87" s="42" t="s">
        <v>683</v>
      </c>
      <c r="G87" s="28" t="s">
        <v>34</v>
      </c>
      <c r="H87" s="28" t="s">
        <v>222</v>
      </c>
      <c r="I87" s="28" t="s">
        <v>112</v>
      </c>
      <c r="J87" s="53" t="s">
        <v>592</v>
      </c>
    </row>
    <row r="88" spans="1:10" s="24" customFormat="1" ht="39" hidden="1" customHeight="1" x14ac:dyDescent="0.35">
      <c r="A88" s="34" t="s">
        <v>684</v>
      </c>
      <c r="B88" s="34" t="s">
        <v>652</v>
      </c>
      <c r="C88" s="434"/>
      <c r="D88" s="28" t="s">
        <v>501</v>
      </c>
      <c r="E88" s="42" t="s">
        <v>685</v>
      </c>
      <c r="F88" s="42" t="s">
        <v>686</v>
      </c>
      <c r="G88" s="28" t="s">
        <v>687</v>
      </c>
      <c r="H88" s="34">
        <v>2022</v>
      </c>
      <c r="I88" s="34" t="s">
        <v>688</v>
      </c>
      <c r="J88" s="34" t="s">
        <v>689</v>
      </c>
    </row>
    <row r="89" spans="1:10" s="24" customFormat="1" ht="39" hidden="1" customHeight="1" x14ac:dyDescent="0.35">
      <c r="A89" s="34" t="s">
        <v>690</v>
      </c>
      <c r="B89" s="34" t="s">
        <v>508</v>
      </c>
      <c r="C89" s="434"/>
      <c r="D89" s="28" t="s">
        <v>501</v>
      </c>
      <c r="E89" s="42" t="s">
        <v>691</v>
      </c>
      <c r="F89" s="42" t="s">
        <v>692</v>
      </c>
      <c r="G89" s="28" t="s">
        <v>693</v>
      </c>
      <c r="H89" s="34">
        <v>2021</v>
      </c>
      <c r="I89" s="28">
        <v>52</v>
      </c>
      <c r="J89" s="28">
        <v>62.4</v>
      </c>
    </row>
    <row r="90" spans="1:10" s="24" customFormat="1" ht="39" hidden="1" customHeight="1" x14ac:dyDescent="0.35">
      <c r="A90" s="34" t="s">
        <v>694</v>
      </c>
      <c r="B90" s="34" t="s">
        <v>579</v>
      </c>
      <c r="C90" s="434"/>
      <c r="D90" s="28" t="s">
        <v>501</v>
      </c>
      <c r="E90" s="42" t="s">
        <v>695</v>
      </c>
      <c r="F90" s="42" t="s">
        <v>696</v>
      </c>
      <c r="G90" s="28" t="s">
        <v>34</v>
      </c>
      <c r="H90" s="34">
        <v>2022</v>
      </c>
      <c r="I90" s="34">
        <v>549</v>
      </c>
      <c r="J90" s="34">
        <v>439</v>
      </c>
    </row>
    <row r="91" spans="1:10" s="24" customFormat="1" ht="39" hidden="1" customHeight="1" x14ac:dyDescent="0.35">
      <c r="A91" s="34" t="s">
        <v>697</v>
      </c>
      <c r="B91" s="34" t="s">
        <v>588</v>
      </c>
      <c r="C91" s="434"/>
      <c r="D91" s="28" t="s">
        <v>433</v>
      </c>
      <c r="E91" s="42" t="s">
        <v>698</v>
      </c>
      <c r="F91" s="42" t="s">
        <v>699</v>
      </c>
      <c r="G91" s="28" t="s">
        <v>105</v>
      </c>
      <c r="H91" s="34">
        <v>2021</v>
      </c>
      <c r="I91" s="34">
        <v>1.94</v>
      </c>
      <c r="J91" s="57">
        <v>2.3279999999999998</v>
      </c>
    </row>
    <row r="92" spans="1:10" s="24" customFormat="1" ht="39" hidden="1" customHeight="1" x14ac:dyDescent="0.35">
      <c r="A92" s="34" t="s">
        <v>700</v>
      </c>
      <c r="B92" s="34" t="s">
        <v>669</v>
      </c>
      <c r="C92" s="433"/>
      <c r="D92" s="28" t="s">
        <v>701</v>
      </c>
      <c r="E92" s="42" t="s">
        <v>702</v>
      </c>
      <c r="F92" s="42" t="s">
        <v>703</v>
      </c>
      <c r="G92" s="28" t="s">
        <v>34</v>
      </c>
      <c r="H92" s="34">
        <v>2021</v>
      </c>
      <c r="I92" s="34">
        <v>17513</v>
      </c>
      <c r="J92" s="34">
        <v>11208</v>
      </c>
    </row>
    <row r="93" spans="1:10" s="24" customFormat="1" ht="39" hidden="1" customHeight="1" x14ac:dyDescent="0.35">
      <c r="A93" s="34" t="s">
        <v>704</v>
      </c>
      <c r="B93" s="34" t="s">
        <v>705</v>
      </c>
      <c r="C93" s="42" t="s">
        <v>298</v>
      </c>
      <c r="D93" s="28" t="s">
        <v>706</v>
      </c>
      <c r="E93" s="42" t="s">
        <v>707</v>
      </c>
      <c r="F93" s="42" t="s">
        <v>708</v>
      </c>
      <c r="G93" s="28" t="s">
        <v>105</v>
      </c>
      <c r="H93" s="28" t="s">
        <v>222</v>
      </c>
      <c r="I93" s="28" t="s">
        <v>112</v>
      </c>
      <c r="J93" s="53" t="s">
        <v>592</v>
      </c>
    </row>
    <row r="94" spans="1:10" s="24" customFormat="1" ht="39" hidden="1" customHeight="1" x14ac:dyDescent="0.35">
      <c r="A94" s="34" t="s">
        <v>709</v>
      </c>
      <c r="B94" s="34" t="s">
        <v>705</v>
      </c>
      <c r="C94" s="42" t="s">
        <v>302</v>
      </c>
      <c r="D94" s="28" t="s">
        <v>706</v>
      </c>
      <c r="E94" s="42" t="s">
        <v>710</v>
      </c>
      <c r="F94" s="42" t="s">
        <v>711</v>
      </c>
      <c r="G94" s="28" t="s">
        <v>105</v>
      </c>
      <c r="H94" s="28" t="s">
        <v>222</v>
      </c>
      <c r="I94" s="28" t="s">
        <v>222</v>
      </c>
      <c r="J94" s="34">
        <v>2</v>
      </c>
    </row>
    <row r="95" spans="1:10" s="24" customFormat="1" ht="39" hidden="1" customHeight="1" x14ac:dyDescent="0.35">
      <c r="A95" s="34" t="s">
        <v>712</v>
      </c>
      <c r="B95" s="34" t="s">
        <v>713</v>
      </c>
      <c r="C95" s="42" t="s">
        <v>305</v>
      </c>
      <c r="D95" s="28" t="s">
        <v>706</v>
      </c>
      <c r="E95" s="42" t="s">
        <v>714</v>
      </c>
      <c r="F95" s="42" t="s">
        <v>715</v>
      </c>
      <c r="G95" s="28" t="s">
        <v>105</v>
      </c>
      <c r="H95" s="28" t="s">
        <v>222</v>
      </c>
      <c r="I95" s="28" t="s">
        <v>112</v>
      </c>
      <c r="J95" s="53" t="s">
        <v>592</v>
      </c>
    </row>
    <row r="96" spans="1:10" s="24" customFormat="1" ht="39" hidden="1" customHeight="1" x14ac:dyDescent="0.35">
      <c r="A96" s="34" t="s">
        <v>716</v>
      </c>
      <c r="B96" s="34" t="s">
        <v>717</v>
      </c>
      <c r="C96" s="42" t="s">
        <v>308</v>
      </c>
      <c r="D96" s="28" t="s">
        <v>706</v>
      </c>
      <c r="E96" s="42" t="s">
        <v>718</v>
      </c>
      <c r="F96" s="42" t="s">
        <v>719</v>
      </c>
      <c r="G96" s="28" t="s">
        <v>105</v>
      </c>
      <c r="H96" s="28" t="s">
        <v>222</v>
      </c>
      <c r="I96" s="28" t="s">
        <v>112</v>
      </c>
      <c r="J96" s="53" t="s">
        <v>592</v>
      </c>
    </row>
    <row r="97" spans="1:10" s="24" customFormat="1" ht="39" hidden="1" customHeight="1" x14ac:dyDescent="0.35">
      <c r="A97" s="34" t="s">
        <v>720</v>
      </c>
      <c r="B97" s="34" t="s">
        <v>705</v>
      </c>
      <c r="C97" s="42" t="s">
        <v>311</v>
      </c>
      <c r="D97" s="28" t="s">
        <v>706</v>
      </c>
      <c r="E97" s="42" t="s">
        <v>721</v>
      </c>
      <c r="F97" s="42" t="s">
        <v>722</v>
      </c>
      <c r="G97" s="28" t="s">
        <v>723</v>
      </c>
      <c r="H97" s="28" t="s">
        <v>222</v>
      </c>
      <c r="I97" s="28" t="s">
        <v>112</v>
      </c>
      <c r="J97" s="53" t="s">
        <v>724</v>
      </c>
    </row>
    <row r="98" spans="1:10" s="24" customFormat="1" ht="39" hidden="1" customHeight="1" x14ac:dyDescent="0.35">
      <c r="A98" s="34" t="s">
        <v>725</v>
      </c>
      <c r="B98" s="34" t="s">
        <v>526</v>
      </c>
      <c r="C98" s="42" t="s">
        <v>315</v>
      </c>
      <c r="D98" s="28" t="s">
        <v>726</v>
      </c>
      <c r="E98" s="42" t="s">
        <v>727</v>
      </c>
      <c r="F98" s="42" t="s">
        <v>728</v>
      </c>
      <c r="G98" s="28" t="s">
        <v>729</v>
      </c>
      <c r="H98" s="34">
        <v>2020</v>
      </c>
      <c r="I98" s="34">
        <v>10</v>
      </c>
      <c r="J98" s="34">
        <v>22</v>
      </c>
    </row>
    <row r="99" spans="1:10" s="24" customFormat="1" ht="39" hidden="1" customHeight="1" x14ac:dyDescent="0.35">
      <c r="A99" s="34" t="s">
        <v>730</v>
      </c>
      <c r="B99" s="34" t="s">
        <v>669</v>
      </c>
      <c r="C99" s="432" t="s">
        <v>318</v>
      </c>
      <c r="D99" s="28" t="s">
        <v>496</v>
      </c>
      <c r="E99" s="42" t="s">
        <v>731</v>
      </c>
      <c r="F99" s="42" t="s">
        <v>732</v>
      </c>
      <c r="G99" s="28" t="s">
        <v>40</v>
      </c>
      <c r="H99" s="28">
        <v>2022</v>
      </c>
      <c r="I99" s="28">
        <v>56.6</v>
      </c>
      <c r="J99" s="45" t="s">
        <v>733</v>
      </c>
    </row>
    <row r="100" spans="1:10" s="24" customFormat="1" ht="39" hidden="1" customHeight="1" x14ac:dyDescent="0.35">
      <c r="A100" s="34" t="s">
        <v>734</v>
      </c>
      <c r="B100" s="34" t="s">
        <v>669</v>
      </c>
      <c r="C100" s="433"/>
      <c r="D100" s="28" t="s">
        <v>735</v>
      </c>
      <c r="E100" s="42" t="s">
        <v>736</v>
      </c>
      <c r="F100" s="42" t="s">
        <v>737</v>
      </c>
      <c r="G100" s="28" t="s">
        <v>40</v>
      </c>
      <c r="H100" s="28">
        <v>2022</v>
      </c>
      <c r="I100" s="28">
        <v>13.4</v>
      </c>
      <c r="J100" s="34">
        <v>4</v>
      </c>
    </row>
    <row r="101" spans="1:10" s="24" customFormat="1" ht="39" hidden="1" customHeight="1" x14ac:dyDescent="0.35">
      <c r="A101" s="34" t="s">
        <v>738</v>
      </c>
      <c r="B101" s="34" t="s">
        <v>669</v>
      </c>
      <c r="C101" s="432" t="s">
        <v>321</v>
      </c>
      <c r="D101" s="28" t="s">
        <v>516</v>
      </c>
      <c r="E101" s="42" t="s">
        <v>739</v>
      </c>
      <c r="F101" s="42" t="s">
        <v>740</v>
      </c>
      <c r="G101" s="28" t="s">
        <v>34</v>
      </c>
      <c r="H101" s="34">
        <v>2022</v>
      </c>
      <c r="I101" s="34">
        <v>214</v>
      </c>
      <c r="J101" s="34">
        <v>192</v>
      </c>
    </row>
    <row r="102" spans="1:10" s="24" customFormat="1" ht="39" hidden="1" customHeight="1" x14ac:dyDescent="0.35">
      <c r="A102" s="34" t="s">
        <v>741</v>
      </c>
      <c r="B102" s="34" t="s">
        <v>669</v>
      </c>
      <c r="C102" s="433"/>
      <c r="D102" s="28" t="s">
        <v>496</v>
      </c>
      <c r="E102" s="42" t="s">
        <v>742</v>
      </c>
      <c r="F102" s="42" t="s">
        <v>743</v>
      </c>
      <c r="G102" s="34" t="s">
        <v>222</v>
      </c>
      <c r="H102" s="28" t="s">
        <v>222</v>
      </c>
      <c r="I102" s="28" t="s">
        <v>112</v>
      </c>
      <c r="J102" s="53" t="s">
        <v>592</v>
      </c>
    </row>
    <row r="103" spans="1:10" s="24" customFormat="1" ht="39" hidden="1" customHeight="1" x14ac:dyDescent="0.35">
      <c r="A103" s="34" t="s">
        <v>744</v>
      </c>
      <c r="B103" s="34" t="s">
        <v>636</v>
      </c>
      <c r="C103" s="42" t="s">
        <v>325</v>
      </c>
      <c r="D103" s="28" t="s">
        <v>706</v>
      </c>
      <c r="E103" s="42" t="s">
        <v>745</v>
      </c>
      <c r="F103" s="42" t="s">
        <v>746</v>
      </c>
      <c r="G103" s="28" t="s">
        <v>111</v>
      </c>
      <c r="H103" s="28">
        <v>2022</v>
      </c>
      <c r="I103" s="28">
        <v>1.1850000000000001</v>
      </c>
      <c r="J103" s="28">
        <v>1.2</v>
      </c>
    </row>
    <row r="104" spans="1:10" s="24" customFormat="1" ht="39" hidden="1" customHeight="1" x14ac:dyDescent="0.35">
      <c r="A104" s="34" t="s">
        <v>747</v>
      </c>
      <c r="B104" s="34" t="s">
        <v>669</v>
      </c>
      <c r="C104" s="432" t="s">
        <v>329</v>
      </c>
      <c r="D104" s="28" t="s">
        <v>701</v>
      </c>
      <c r="E104" s="42" t="s">
        <v>748</v>
      </c>
      <c r="F104" s="42" t="s">
        <v>749</v>
      </c>
      <c r="G104" s="28" t="s">
        <v>34</v>
      </c>
      <c r="H104" s="28" t="s">
        <v>222</v>
      </c>
      <c r="I104" s="28" t="s">
        <v>112</v>
      </c>
      <c r="J104" s="53" t="s">
        <v>592</v>
      </c>
    </row>
    <row r="105" spans="1:10" s="24" customFormat="1" ht="39" hidden="1" customHeight="1" x14ac:dyDescent="0.35">
      <c r="A105" s="34" t="s">
        <v>750</v>
      </c>
      <c r="B105" s="34" t="s">
        <v>669</v>
      </c>
      <c r="C105" s="433"/>
      <c r="D105" s="28" t="s">
        <v>751</v>
      </c>
      <c r="E105" s="42" t="s">
        <v>752</v>
      </c>
      <c r="F105" s="42" t="s">
        <v>753</v>
      </c>
      <c r="G105" s="28" t="s">
        <v>105</v>
      </c>
      <c r="H105" s="34">
        <v>2022</v>
      </c>
      <c r="I105" s="34">
        <v>71.7</v>
      </c>
      <c r="J105" s="34">
        <v>86</v>
      </c>
    </row>
    <row r="106" spans="1:10" s="24" customFormat="1" ht="39" hidden="1" customHeight="1" x14ac:dyDescent="0.35">
      <c r="A106" s="34" t="s">
        <v>754</v>
      </c>
      <c r="B106" s="34" t="s">
        <v>508</v>
      </c>
      <c r="C106" s="69" t="s">
        <v>333</v>
      </c>
      <c r="D106" s="28" t="s">
        <v>501</v>
      </c>
      <c r="E106" s="42" t="s">
        <v>755</v>
      </c>
      <c r="F106" s="42" t="s">
        <v>756</v>
      </c>
      <c r="G106" s="28" t="s">
        <v>34</v>
      </c>
      <c r="H106" s="34">
        <v>2021</v>
      </c>
      <c r="I106" s="34">
        <v>13632</v>
      </c>
      <c r="J106" s="34">
        <v>10906</v>
      </c>
    </row>
    <row r="107" spans="1:10" s="24" customFormat="1" ht="39" hidden="1" customHeight="1" x14ac:dyDescent="0.35">
      <c r="A107" s="34" t="s">
        <v>757</v>
      </c>
      <c r="B107" s="34" t="s">
        <v>432</v>
      </c>
      <c r="C107" s="42" t="s">
        <v>337</v>
      </c>
      <c r="D107" s="28" t="s">
        <v>706</v>
      </c>
      <c r="E107" s="42" t="s">
        <v>758</v>
      </c>
      <c r="F107" s="42" t="s">
        <v>759</v>
      </c>
      <c r="G107" s="28" t="s">
        <v>34</v>
      </c>
      <c r="H107" s="28" t="s">
        <v>222</v>
      </c>
      <c r="I107" s="28" t="s">
        <v>112</v>
      </c>
      <c r="J107" s="53" t="s">
        <v>592</v>
      </c>
    </row>
    <row r="108" spans="1:10" s="24" customFormat="1" ht="39" customHeight="1" x14ac:dyDescent="0.35">
      <c r="A108" s="34" t="s">
        <v>760</v>
      </c>
      <c r="B108" s="34" t="s">
        <v>761</v>
      </c>
      <c r="C108" s="47" t="s">
        <v>339</v>
      </c>
      <c r="D108" s="28" t="s">
        <v>401</v>
      </c>
      <c r="E108" s="42" t="s">
        <v>762</v>
      </c>
      <c r="F108" s="42" t="s">
        <v>763</v>
      </c>
      <c r="G108" s="28" t="s">
        <v>34</v>
      </c>
      <c r="H108" s="34">
        <v>2022</v>
      </c>
      <c r="I108" s="34">
        <v>170</v>
      </c>
      <c r="J108" s="34">
        <v>204</v>
      </c>
    </row>
    <row r="109" spans="1:10" s="24" customFormat="1" ht="39" hidden="1" customHeight="1" x14ac:dyDescent="0.35">
      <c r="A109" s="34" t="s">
        <v>764</v>
      </c>
      <c r="B109" s="34" t="s">
        <v>761</v>
      </c>
      <c r="C109" s="47" t="s">
        <v>344</v>
      </c>
      <c r="D109" s="28" t="s">
        <v>706</v>
      </c>
      <c r="E109" s="42" t="s">
        <v>765</v>
      </c>
      <c r="F109" s="42" t="s">
        <v>766</v>
      </c>
      <c r="G109" s="28" t="s">
        <v>34</v>
      </c>
      <c r="H109" s="34">
        <v>2022</v>
      </c>
      <c r="I109" s="34">
        <v>3923</v>
      </c>
      <c r="J109" s="34">
        <v>4315</v>
      </c>
    </row>
    <row r="110" spans="1:10" s="24" customFormat="1" ht="39" hidden="1" customHeight="1" x14ac:dyDescent="0.35">
      <c r="A110" s="34" t="s">
        <v>767</v>
      </c>
      <c r="B110" s="34" t="s">
        <v>669</v>
      </c>
      <c r="C110" s="42" t="s">
        <v>350</v>
      </c>
      <c r="D110" s="28" t="s">
        <v>768</v>
      </c>
      <c r="E110" s="42" t="s">
        <v>769</v>
      </c>
      <c r="F110" s="42" t="s">
        <v>770</v>
      </c>
      <c r="G110" s="28" t="s">
        <v>771</v>
      </c>
      <c r="H110" s="65">
        <v>2021</v>
      </c>
      <c r="I110" s="46">
        <v>37783.200000000004</v>
      </c>
      <c r="J110" s="34">
        <v>56600</v>
      </c>
    </row>
    <row r="111" spans="1:10" s="24" customFormat="1" ht="39" hidden="1" customHeight="1" x14ac:dyDescent="0.35">
      <c r="A111" s="34" t="s">
        <v>772</v>
      </c>
      <c r="B111" s="34" t="s">
        <v>713</v>
      </c>
      <c r="C111" s="42" t="s">
        <v>356</v>
      </c>
      <c r="D111" s="28" t="s">
        <v>492</v>
      </c>
      <c r="E111" s="42" t="s">
        <v>773</v>
      </c>
      <c r="F111" s="42" t="s">
        <v>774</v>
      </c>
      <c r="G111" s="28" t="s">
        <v>105</v>
      </c>
      <c r="H111" s="34" t="s">
        <v>222</v>
      </c>
      <c r="I111" s="28" t="s">
        <v>112</v>
      </c>
      <c r="J111" s="53" t="s">
        <v>592</v>
      </c>
    </row>
    <row r="112" spans="1:10" s="24" customFormat="1" ht="39" hidden="1" customHeight="1" x14ac:dyDescent="0.35">
      <c r="A112" s="34" t="s">
        <v>775</v>
      </c>
      <c r="B112" s="34" t="s">
        <v>713</v>
      </c>
      <c r="C112" s="42" t="s">
        <v>359</v>
      </c>
      <c r="D112" s="28" t="s">
        <v>492</v>
      </c>
      <c r="E112" s="42" t="s">
        <v>776</v>
      </c>
      <c r="F112" s="42" t="s">
        <v>777</v>
      </c>
      <c r="G112" s="28" t="s">
        <v>34</v>
      </c>
      <c r="H112" s="34" t="s">
        <v>222</v>
      </c>
      <c r="I112" s="28" t="s">
        <v>112</v>
      </c>
      <c r="J112" s="53" t="s">
        <v>655</v>
      </c>
    </row>
    <row r="113" spans="1:10" s="24" customFormat="1" ht="39" hidden="1" customHeight="1" x14ac:dyDescent="0.35">
      <c r="A113" s="34" t="s">
        <v>778</v>
      </c>
      <c r="B113" s="34" t="s">
        <v>669</v>
      </c>
      <c r="C113" s="432" t="s">
        <v>364</v>
      </c>
      <c r="D113" s="28" t="s">
        <v>768</v>
      </c>
      <c r="E113" s="42" t="s">
        <v>779</v>
      </c>
      <c r="F113" s="42" t="s">
        <v>780</v>
      </c>
      <c r="G113" s="28" t="s">
        <v>105</v>
      </c>
      <c r="H113" s="34" t="s">
        <v>644</v>
      </c>
      <c r="I113" s="28">
        <v>2.2000000000000002</v>
      </c>
      <c r="J113" s="28">
        <v>3</v>
      </c>
    </row>
    <row r="114" spans="1:10" s="24" customFormat="1" ht="39" hidden="1" customHeight="1" x14ac:dyDescent="0.35">
      <c r="A114" s="34" t="s">
        <v>781</v>
      </c>
      <c r="B114" s="34" t="s">
        <v>713</v>
      </c>
      <c r="C114" s="433"/>
      <c r="D114" s="28" t="s">
        <v>492</v>
      </c>
      <c r="E114" s="43" t="s">
        <v>782</v>
      </c>
      <c r="F114" s="43" t="s">
        <v>783</v>
      </c>
      <c r="G114" s="50" t="s">
        <v>784</v>
      </c>
      <c r="H114" s="66">
        <v>2021</v>
      </c>
      <c r="I114" s="66">
        <v>380.6</v>
      </c>
      <c r="J114" s="50">
        <v>506.6</v>
      </c>
    </row>
    <row r="115" spans="1:10" s="24" customFormat="1" ht="39" hidden="1" customHeight="1" x14ac:dyDescent="0.35">
      <c r="A115" s="34" t="s">
        <v>785</v>
      </c>
      <c r="B115" s="34" t="s">
        <v>786</v>
      </c>
      <c r="C115" s="42" t="s">
        <v>368</v>
      </c>
      <c r="D115" s="28" t="s">
        <v>522</v>
      </c>
      <c r="E115" s="42" t="s">
        <v>787</v>
      </c>
      <c r="F115" s="42" t="s">
        <v>788</v>
      </c>
      <c r="G115" s="34" t="s">
        <v>222</v>
      </c>
      <c r="H115" s="34" t="s">
        <v>222</v>
      </c>
      <c r="I115" s="28" t="s">
        <v>112</v>
      </c>
      <c r="J115" s="53" t="s">
        <v>789</v>
      </c>
    </row>
    <row r="116" spans="1:10" s="24" customFormat="1" ht="39" hidden="1" customHeight="1" x14ac:dyDescent="0.35">
      <c r="A116" s="34" t="s">
        <v>790</v>
      </c>
      <c r="B116" s="34" t="s">
        <v>791</v>
      </c>
      <c r="C116" s="42" t="s">
        <v>374</v>
      </c>
      <c r="D116" s="28" t="s">
        <v>492</v>
      </c>
      <c r="E116" s="42" t="s">
        <v>792</v>
      </c>
      <c r="F116" s="42" t="s">
        <v>793</v>
      </c>
      <c r="G116" s="28" t="s">
        <v>105</v>
      </c>
      <c r="H116" s="28" t="s">
        <v>222</v>
      </c>
      <c r="I116" s="28" t="s">
        <v>112</v>
      </c>
      <c r="J116" s="53" t="s">
        <v>592</v>
      </c>
    </row>
    <row r="117" spans="1:10" s="24" customFormat="1" ht="39" hidden="1" customHeight="1" x14ac:dyDescent="0.35">
      <c r="A117" s="34" t="s">
        <v>794</v>
      </c>
      <c r="B117" s="34" t="s">
        <v>468</v>
      </c>
      <c r="C117" s="42" t="s">
        <v>378</v>
      </c>
      <c r="D117" s="28" t="s">
        <v>492</v>
      </c>
      <c r="E117" s="42" t="s">
        <v>795</v>
      </c>
      <c r="F117" s="70" t="s">
        <v>796</v>
      </c>
      <c r="G117" s="28" t="s">
        <v>34</v>
      </c>
      <c r="H117" s="28" t="s">
        <v>222</v>
      </c>
      <c r="I117" s="28" t="s">
        <v>112</v>
      </c>
      <c r="J117" s="53" t="s">
        <v>592</v>
      </c>
    </row>
    <row r="118" spans="1:10" s="24" customFormat="1" ht="39" hidden="1" customHeight="1" x14ac:dyDescent="0.35">
      <c r="A118" s="34" t="s">
        <v>797</v>
      </c>
      <c r="B118" s="34" t="s">
        <v>468</v>
      </c>
      <c r="C118" s="432" t="s">
        <v>381</v>
      </c>
      <c r="D118" s="28" t="s">
        <v>751</v>
      </c>
      <c r="E118" s="42" t="s">
        <v>798</v>
      </c>
      <c r="F118" s="42" t="s">
        <v>799</v>
      </c>
      <c r="G118" s="28" t="s">
        <v>105</v>
      </c>
      <c r="H118" s="34">
        <v>2022</v>
      </c>
      <c r="I118" s="34">
        <v>19.34</v>
      </c>
      <c r="J118" s="34">
        <v>23.2</v>
      </c>
    </row>
    <row r="119" spans="1:10" s="24" customFormat="1" ht="39" hidden="1" customHeight="1" x14ac:dyDescent="0.35">
      <c r="A119" s="34" t="s">
        <v>800</v>
      </c>
      <c r="B119" s="34" t="s">
        <v>468</v>
      </c>
      <c r="C119" s="433"/>
      <c r="D119" s="28" t="s">
        <v>735</v>
      </c>
      <c r="E119" s="42" t="s">
        <v>801</v>
      </c>
      <c r="F119" s="42" t="s">
        <v>802</v>
      </c>
      <c r="G119" s="28" t="s">
        <v>105</v>
      </c>
      <c r="H119" s="34">
        <v>2021</v>
      </c>
      <c r="I119" s="34">
        <v>14.3</v>
      </c>
      <c r="J119" s="34">
        <v>12</v>
      </c>
    </row>
    <row r="120" spans="1:10" s="24" customFormat="1" ht="27" hidden="1" customHeight="1" x14ac:dyDescent="0.35">
      <c r="A120" s="427" t="s">
        <v>803</v>
      </c>
      <c r="B120" s="427" t="s">
        <v>468</v>
      </c>
      <c r="C120" s="432" t="s">
        <v>384</v>
      </c>
      <c r="D120" s="428" t="s">
        <v>804</v>
      </c>
      <c r="E120" s="423" t="s">
        <v>805</v>
      </c>
      <c r="F120" s="42" t="s">
        <v>806</v>
      </c>
      <c r="G120" s="28" t="s">
        <v>807</v>
      </c>
      <c r="H120" s="28">
        <v>2022</v>
      </c>
      <c r="I120" s="28">
        <v>17572.7</v>
      </c>
      <c r="J120" s="28">
        <v>26944.806666666667</v>
      </c>
    </row>
    <row r="121" spans="1:10" s="24" customFormat="1" ht="27" hidden="1" customHeight="1" x14ac:dyDescent="0.35">
      <c r="A121" s="427"/>
      <c r="B121" s="427"/>
      <c r="C121" s="433"/>
      <c r="D121" s="428"/>
      <c r="E121" s="423"/>
      <c r="F121" s="42" t="s">
        <v>808</v>
      </c>
      <c r="G121" s="28" t="s">
        <v>809</v>
      </c>
      <c r="H121" s="28">
        <v>2022</v>
      </c>
      <c r="I121" s="28">
        <v>4447.2</v>
      </c>
      <c r="J121" s="28">
        <v>6819.04</v>
      </c>
    </row>
    <row r="122" spans="1:10" s="24" customFormat="1" ht="39" hidden="1" customHeight="1" x14ac:dyDescent="0.35">
      <c r="A122" s="34" t="s">
        <v>810</v>
      </c>
      <c r="B122" s="34" t="s">
        <v>811</v>
      </c>
      <c r="C122" s="42" t="s">
        <v>389</v>
      </c>
      <c r="D122" s="28" t="s">
        <v>812</v>
      </c>
      <c r="E122" s="42" t="s">
        <v>813</v>
      </c>
      <c r="F122" s="42" t="s">
        <v>814</v>
      </c>
      <c r="G122" s="28" t="s">
        <v>40</v>
      </c>
      <c r="H122" s="34">
        <v>2019</v>
      </c>
      <c r="I122" s="34">
        <v>46</v>
      </c>
      <c r="J122" s="34">
        <v>55</v>
      </c>
    </row>
    <row r="123" spans="1:10" s="24" customFormat="1" ht="39" hidden="1" customHeight="1" x14ac:dyDescent="0.35">
      <c r="A123" s="34" t="s">
        <v>815</v>
      </c>
      <c r="B123" s="34" t="s">
        <v>652</v>
      </c>
      <c r="C123" s="42" t="s">
        <v>392</v>
      </c>
      <c r="D123" s="28" t="s">
        <v>816</v>
      </c>
      <c r="E123" s="42" t="s">
        <v>817</v>
      </c>
      <c r="F123" s="42" t="s">
        <v>818</v>
      </c>
      <c r="G123" s="28" t="s">
        <v>819</v>
      </c>
      <c r="H123" s="34">
        <v>2019</v>
      </c>
      <c r="I123" s="34">
        <v>134</v>
      </c>
      <c r="J123" s="34">
        <v>120.60000000000001</v>
      </c>
    </row>
    <row r="124" spans="1:10" s="24" customFormat="1" ht="39" hidden="1" customHeight="1" x14ac:dyDescent="0.35">
      <c r="A124" s="34" t="s">
        <v>820</v>
      </c>
      <c r="B124" s="34" t="s">
        <v>468</v>
      </c>
      <c r="C124" s="42" t="s">
        <v>395</v>
      </c>
      <c r="D124" s="28" t="s">
        <v>821</v>
      </c>
      <c r="E124" s="42" t="s">
        <v>822</v>
      </c>
      <c r="F124" s="42" t="s">
        <v>823</v>
      </c>
      <c r="G124" s="28" t="s">
        <v>105</v>
      </c>
      <c r="H124" s="34">
        <v>2021</v>
      </c>
      <c r="I124" s="71">
        <v>18.824343300842557</v>
      </c>
      <c r="J124" s="57">
        <v>15.059474640674047</v>
      </c>
    </row>
    <row r="125" spans="1:10" hidden="1" x14ac:dyDescent="0.35">
      <c r="C125" s="26" t="s">
        <v>135</v>
      </c>
    </row>
    <row r="126" spans="1:10" x14ac:dyDescent="0.35">
      <c r="D126" s="22"/>
    </row>
  </sheetData>
  <autoFilter ref="A5:J125" xr:uid="{00000000-0009-0000-0000-00000F000000}">
    <filterColumn colId="3">
      <filters>
        <filter val="Боловсрол, шинжлэх ухааны сайд"/>
      </filters>
    </filterColumn>
  </autoFilter>
  <mergeCells count="78">
    <mergeCell ref="E6:E8"/>
    <mergeCell ref="A9:A10"/>
    <mergeCell ref="B9:B10"/>
    <mergeCell ref="C9:C10"/>
    <mergeCell ref="D9:D10"/>
    <mergeCell ref="E9:E10"/>
    <mergeCell ref="A20:A21"/>
    <mergeCell ref="B20:B21"/>
    <mergeCell ref="C20:C22"/>
    <mergeCell ref="D20:D21"/>
    <mergeCell ref="A6:A8"/>
    <mergeCell ref="B6:B8"/>
    <mergeCell ref="C6:C8"/>
    <mergeCell ref="D6:D8"/>
    <mergeCell ref="A17:A18"/>
    <mergeCell ref="B17:B18"/>
    <mergeCell ref="C17:C18"/>
    <mergeCell ref="D17:D18"/>
    <mergeCell ref="E17:E18"/>
    <mergeCell ref="A13:A15"/>
    <mergeCell ref="B13:B15"/>
    <mergeCell ref="C13:C15"/>
    <mergeCell ref="D13:D15"/>
    <mergeCell ref="E13:E15"/>
    <mergeCell ref="C38:C40"/>
    <mergeCell ref="D32:D33"/>
    <mergeCell ref="E32:E33"/>
    <mergeCell ref="E20:E21"/>
    <mergeCell ref="C24:C27"/>
    <mergeCell ref="C30:C33"/>
    <mergeCell ref="A32:A33"/>
    <mergeCell ref="B32:B33"/>
    <mergeCell ref="C34:C35"/>
    <mergeCell ref="C36:C37"/>
    <mergeCell ref="E57:E58"/>
    <mergeCell ref="E42:E43"/>
    <mergeCell ref="A47:A49"/>
    <mergeCell ref="B47:B49"/>
    <mergeCell ref="C47:C49"/>
    <mergeCell ref="D47:D49"/>
    <mergeCell ref="E47:E49"/>
    <mergeCell ref="D42:D43"/>
    <mergeCell ref="C55:C56"/>
    <mergeCell ref="A57:A58"/>
    <mergeCell ref="B57:B58"/>
    <mergeCell ref="C57:C58"/>
    <mergeCell ref="D57:D58"/>
    <mergeCell ref="A42:A43"/>
    <mergeCell ref="B42:B43"/>
    <mergeCell ref="C42:C46"/>
    <mergeCell ref="C61:C64"/>
    <mergeCell ref="C65:C70"/>
    <mergeCell ref="C71:C72"/>
    <mergeCell ref="C73:C74"/>
    <mergeCell ref="A76:A77"/>
    <mergeCell ref="B76:B77"/>
    <mergeCell ref="C76:C77"/>
    <mergeCell ref="E76:E77"/>
    <mergeCell ref="C78:C92"/>
    <mergeCell ref="C99:C100"/>
    <mergeCell ref="C101:C102"/>
    <mergeCell ref="C104:C105"/>
    <mergeCell ref="B3:B4"/>
    <mergeCell ref="A3:A4"/>
    <mergeCell ref="E120:E121"/>
    <mergeCell ref="C1:E1"/>
    <mergeCell ref="H3:I3"/>
    <mergeCell ref="G3:G4"/>
    <mergeCell ref="F3:F4"/>
    <mergeCell ref="D3:D4"/>
    <mergeCell ref="C3:C4"/>
    <mergeCell ref="C113:C114"/>
    <mergeCell ref="C118:C119"/>
    <mergeCell ref="A120:A121"/>
    <mergeCell ref="B120:B121"/>
    <mergeCell ref="C120:C121"/>
    <mergeCell ref="D120:D121"/>
    <mergeCell ref="D76:D7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F5"/>
  <sheetViews>
    <sheetView workbookViewId="0">
      <selection activeCell="K31" sqref="K31"/>
    </sheetView>
  </sheetViews>
  <sheetFormatPr defaultRowHeight="14.5" x14ac:dyDescent="0.35"/>
  <cols>
    <col min="2" max="2" width="14.54296875" customWidth="1"/>
    <col min="3" max="3" width="4.26953125" customWidth="1"/>
    <col min="4" max="4" width="25.81640625" customWidth="1"/>
    <col min="5" max="5" width="4.453125" customWidth="1"/>
    <col min="6" max="6" width="28.453125" customWidth="1"/>
  </cols>
  <sheetData>
    <row r="2" spans="2:6" x14ac:dyDescent="0.35">
      <c r="B2" s="146" t="s">
        <v>1073</v>
      </c>
      <c r="C2" s="146"/>
      <c r="D2" s="146" t="s">
        <v>1072</v>
      </c>
      <c r="F2" s="146" t="s">
        <v>1071</v>
      </c>
    </row>
    <row r="3" spans="2:6" x14ac:dyDescent="0.35">
      <c r="B3" s="145" t="s">
        <v>1077</v>
      </c>
      <c r="D3" s="144" t="s">
        <v>1076</v>
      </c>
      <c r="F3" t="s">
        <v>1079</v>
      </c>
    </row>
    <row r="4" spans="2:6" x14ac:dyDescent="0.35">
      <c r="B4" s="145" t="s">
        <v>1078</v>
      </c>
      <c r="D4" s="144" t="s">
        <v>1074</v>
      </c>
      <c r="F4" t="s">
        <v>1080</v>
      </c>
    </row>
    <row r="5" spans="2:6" x14ac:dyDescent="0.35">
      <c r="D5" s="144" t="s">
        <v>1075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K5"/>
  <sheetViews>
    <sheetView workbookViewId="0">
      <selection activeCell="C11" sqref="C11"/>
    </sheetView>
  </sheetViews>
  <sheetFormatPr defaultRowHeight="14.5" x14ac:dyDescent="0.35"/>
  <cols>
    <col min="1" max="1" width="3.81640625" customWidth="1"/>
    <col min="2" max="2" width="32.7265625" customWidth="1"/>
    <col min="3" max="3" width="13.26953125" style="88" customWidth="1"/>
    <col min="4" max="4" width="41.453125" style="87" customWidth="1"/>
    <col min="5" max="5" width="19.1796875" customWidth="1"/>
    <col min="6" max="6" width="52.54296875" customWidth="1"/>
    <col min="7" max="7" width="10.7265625" style="88" customWidth="1"/>
    <col min="8" max="8" width="11.81640625" style="250" customWidth="1"/>
    <col min="9" max="9" width="14.7265625" style="250" customWidth="1"/>
    <col min="10" max="10" width="16.1796875" style="250" customWidth="1"/>
    <col min="11" max="11" width="49" style="164" customWidth="1"/>
  </cols>
  <sheetData>
    <row r="1" spans="2:11" ht="25.5" thickBot="1" x14ac:dyDescent="0.4">
      <c r="C1" s="211" t="s">
        <v>52</v>
      </c>
      <c r="D1" s="211"/>
    </row>
    <row r="2" spans="2:11" ht="15" thickTop="1" x14ac:dyDescent="0.35"/>
    <row r="3" spans="2:11" s="87" customFormat="1" ht="32.25" customHeight="1" x14ac:dyDescent="0.35">
      <c r="B3" s="149" t="s">
        <v>1053</v>
      </c>
      <c r="C3" s="150" t="s">
        <v>1054</v>
      </c>
      <c r="D3" s="148" t="s">
        <v>1055</v>
      </c>
      <c r="E3" s="218" t="s">
        <v>1118</v>
      </c>
      <c r="F3" s="220" t="s">
        <v>25</v>
      </c>
      <c r="G3" s="220" t="s">
        <v>17</v>
      </c>
      <c r="H3" s="220" t="s">
        <v>1119</v>
      </c>
      <c r="I3" s="251" t="s">
        <v>27</v>
      </c>
      <c r="J3" s="221" t="s">
        <v>1120</v>
      </c>
      <c r="K3" s="226" t="s">
        <v>45</v>
      </c>
    </row>
    <row r="4" spans="2:11" s="87" customFormat="1" x14ac:dyDescent="0.35">
      <c r="B4" s="180" t="s">
        <v>1157</v>
      </c>
      <c r="C4" s="180" t="s">
        <v>1157</v>
      </c>
      <c r="D4" s="180" t="s">
        <v>1157</v>
      </c>
      <c r="E4" s="219" t="s">
        <v>1157</v>
      </c>
      <c r="F4" s="222" t="s">
        <v>1157</v>
      </c>
      <c r="G4" s="222" t="s">
        <v>1157</v>
      </c>
      <c r="H4" s="222" t="s">
        <v>1157</v>
      </c>
      <c r="I4" s="222" t="s">
        <v>1157</v>
      </c>
      <c r="J4" s="222" t="s">
        <v>1157</v>
      </c>
      <c r="K4" s="225"/>
    </row>
    <row r="5" spans="2:11" s="241" customFormat="1" ht="30" customHeight="1" x14ac:dyDescent="0.35">
      <c r="B5" s="245"/>
      <c r="C5" s="246" t="s">
        <v>1057</v>
      </c>
      <c r="D5" s="245" t="str">
        <f>IFERROR(VLOOKUP(C5,'Маягт 1'!$K$9:$L$10,2,0),"")</f>
        <v>Чанартай сургуулийн өмнөх боловсролоор дамжуулан хүүхдийн цогц хөгжлийн суурийг тавина.</v>
      </c>
      <c r="E5" s="247" t="s">
        <v>1121</v>
      </c>
      <c r="F5" s="249" t="s">
        <v>1122</v>
      </c>
      <c r="G5" s="248" t="s">
        <v>105</v>
      </c>
      <c r="H5" s="248">
        <v>2022</v>
      </c>
      <c r="I5" s="248">
        <v>72.900000000000006</v>
      </c>
      <c r="J5" s="248">
        <v>75.8</v>
      </c>
      <c r="K5" s="245" t="s">
        <v>1208</v>
      </c>
    </row>
  </sheetData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'Маягт 1'!$K$9:$K$10</xm:f>
          </x14:formula1>
          <xm:sqref>C5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8"/>
  <sheetViews>
    <sheetView zoomScale="86" zoomScaleNormal="86" workbookViewId="0">
      <selection activeCell="F9" sqref="F9"/>
    </sheetView>
  </sheetViews>
  <sheetFormatPr defaultColWidth="9.1796875" defaultRowHeight="14.5" x14ac:dyDescent="0.35"/>
  <cols>
    <col min="1" max="1" width="3.81640625" style="164" customWidth="1"/>
    <col min="2" max="2" width="30" style="164" customWidth="1"/>
    <col min="3" max="3" width="13.7265625" style="147" customWidth="1"/>
    <col min="4" max="4" width="42.26953125" style="254" customWidth="1"/>
    <col min="5" max="5" width="20.1796875" style="164" customWidth="1"/>
    <col min="6" max="6" width="44" style="231" customWidth="1"/>
    <col min="7" max="7" width="13.1796875" style="147" customWidth="1"/>
    <col min="8" max="8" width="11.81640625" style="147" customWidth="1"/>
    <col min="9" max="9" width="14.7265625" style="164" customWidth="1"/>
    <col min="10" max="10" width="16.1796875" style="238" customWidth="1"/>
    <col min="11" max="11" width="45.54296875" style="164" customWidth="1"/>
    <col min="12" max="12" width="27" style="164" customWidth="1"/>
    <col min="13" max="13" width="15.1796875" style="164" customWidth="1"/>
    <col min="14" max="16384" width="9.1796875" style="164"/>
  </cols>
  <sheetData>
    <row r="1" spans="2:13" ht="25.5" thickBot="1" x14ac:dyDescent="0.4">
      <c r="C1" s="211" t="s">
        <v>1185</v>
      </c>
      <c r="D1" s="253"/>
      <c r="E1" s="211"/>
    </row>
    <row r="2" spans="2:13" ht="15" thickTop="1" x14ac:dyDescent="0.35"/>
    <row r="3" spans="2:13" ht="29.25" customHeight="1" x14ac:dyDescent="0.35">
      <c r="B3" s="90" t="s">
        <v>827</v>
      </c>
      <c r="C3" s="89" t="s">
        <v>1056</v>
      </c>
      <c r="D3" s="255" t="s">
        <v>48</v>
      </c>
      <c r="E3" s="89" t="s">
        <v>1186</v>
      </c>
      <c r="F3" s="255" t="s">
        <v>1184</v>
      </c>
      <c r="G3" s="163" t="s">
        <v>17</v>
      </c>
      <c r="H3" s="163" t="s">
        <v>1119</v>
      </c>
      <c r="I3" s="90" t="s">
        <v>27</v>
      </c>
      <c r="J3" s="89" t="s">
        <v>1175</v>
      </c>
      <c r="K3" s="89" t="s">
        <v>45</v>
      </c>
      <c r="L3" s="90" t="s">
        <v>1176</v>
      </c>
      <c r="M3" s="90" t="s">
        <v>71</v>
      </c>
    </row>
    <row r="4" spans="2:13" s="185" customFormat="1" ht="18.75" customHeight="1" x14ac:dyDescent="0.35">
      <c r="B4" s="186" t="s">
        <v>1157</v>
      </c>
      <c r="C4" s="186" t="s">
        <v>1157</v>
      </c>
      <c r="D4" s="252" t="s">
        <v>1157</v>
      </c>
      <c r="E4" s="186" t="s">
        <v>1157</v>
      </c>
      <c r="F4" s="256" t="s">
        <v>1157</v>
      </c>
      <c r="G4" s="186" t="s">
        <v>1157</v>
      </c>
      <c r="H4" s="186" t="s">
        <v>1157</v>
      </c>
      <c r="I4" s="186" t="s">
        <v>1157</v>
      </c>
      <c r="J4" s="186" t="s">
        <v>1157</v>
      </c>
      <c r="K4" s="186" t="s">
        <v>1177</v>
      </c>
      <c r="L4" s="186" t="s">
        <v>1177</v>
      </c>
      <c r="M4" s="186" t="s">
        <v>1177</v>
      </c>
    </row>
    <row r="5" spans="2:13" ht="29.25" customHeight="1" x14ac:dyDescent="0.35">
      <c r="B5" s="212" t="s">
        <v>1049</v>
      </c>
      <c r="C5" s="213" t="s">
        <v>1145</v>
      </c>
      <c r="D5" s="214" t="s">
        <v>1058</v>
      </c>
      <c r="E5" s="215" t="s">
        <v>1198</v>
      </c>
      <c r="F5" s="257" t="s">
        <v>1151</v>
      </c>
      <c r="G5" s="215" t="s">
        <v>47</v>
      </c>
      <c r="H5" s="216">
        <v>2023</v>
      </c>
      <c r="I5" s="291">
        <v>250457</v>
      </c>
      <c r="J5" s="291">
        <v>260000</v>
      </c>
      <c r="K5" s="239"/>
      <c r="L5" s="240"/>
      <c r="M5" s="240"/>
    </row>
    <row r="6" spans="2:13" ht="19.5" customHeight="1" x14ac:dyDescent="0.35">
      <c r="B6" s="212" t="s">
        <v>1049</v>
      </c>
      <c r="C6" s="213" t="s">
        <v>1146</v>
      </c>
      <c r="D6" s="214" t="s">
        <v>1059</v>
      </c>
      <c r="E6" s="215" t="s">
        <v>1199</v>
      </c>
      <c r="F6" s="257" t="s">
        <v>1149</v>
      </c>
      <c r="G6" s="215" t="s">
        <v>47</v>
      </c>
      <c r="H6" s="216">
        <v>2023</v>
      </c>
      <c r="I6" s="291">
        <v>15567</v>
      </c>
      <c r="J6" s="291">
        <v>16000</v>
      </c>
      <c r="K6" s="212"/>
      <c r="L6" s="212"/>
      <c r="M6" s="212"/>
    </row>
    <row r="7" spans="2:13" ht="28.5" customHeight="1" x14ac:dyDescent="0.35">
      <c r="B7" s="212" t="s">
        <v>1049</v>
      </c>
      <c r="C7" s="213" t="s">
        <v>1147</v>
      </c>
      <c r="D7" s="214" t="s">
        <v>1060</v>
      </c>
      <c r="E7" s="215" t="s">
        <v>1200</v>
      </c>
      <c r="F7" s="257" t="s">
        <v>1210</v>
      </c>
      <c r="G7" s="215" t="s">
        <v>47</v>
      </c>
      <c r="H7" s="216">
        <v>2023</v>
      </c>
      <c r="I7" s="293">
        <v>25</v>
      </c>
      <c r="J7" s="293">
        <v>30</v>
      </c>
      <c r="K7" s="242"/>
      <c r="L7" s="212"/>
      <c r="M7" s="212"/>
    </row>
    <row r="8" spans="2:13" ht="27" customHeight="1" x14ac:dyDescent="0.35">
      <c r="B8" s="212" t="s">
        <v>1049</v>
      </c>
      <c r="C8" s="213" t="s">
        <v>1148</v>
      </c>
      <c r="D8" s="214" t="s">
        <v>1061</v>
      </c>
      <c r="E8" s="215" t="s">
        <v>1201</v>
      </c>
      <c r="F8" s="257" t="s">
        <v>1183</v>
      </c>
      <c r="G8" s="215" t="s">
        <v>47</v>
      </c>
      <c r="H8" s="216">
        <v>2023</v>
      </c>
      <c r="I8" s="292">
        <v>20</v>
      </c>
      <c r="J8" s="292">
        <v>15</v>
      </c>
      <c r="K8" s="212"/>
      <c r="L8" s="212"/>
      <c r="M8" s="2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16"/>
  <sheetViews>
    <sheetView workbookViewId="0">
      <selection activeCell="D14" sqref="D14"/>
    </sheetView>
  </sheetViews>
  <sheetFormatPr defaultRowHeight="14.5" outlineLevelRow="1" x14ac:dyDescent="0.35"/>
  <cols>
    <col min="3" max="3" width="12.1796875" customWidth="1"/>
    <col min="4" max="4" width="55" customWidth="1"/>
    <col min="5" max="5" width="42.54296875" customWidth="1"/>
  </cols>
  <sheetData>
    <row r="1" spans="3:14" x14ac:dyDescent="0.35">
      <c r="E1" t="s">
        <v>39</v>
      </c>
    </row>
    <row r="3" spans="3:14" ht="43.5" x14ac:dyDescent="0.35">
      <c r="C3" t="s">
        <v>1</v>
      </c>
    </row>
    <row r="4" spans="3:14" ht="29" x14ac:dyDescent="0.35">
      <c r="C4" t="s">
        <v>2</v>
      </c>
    </row>
    <row r="6" spans="3:14" ht="25.4" customHeight="1" x14ac:dyDescent="0.35">
      <c r="C6" s="356" t="s">
        <v>38</v>
      </c>
      <c r="D6" s="353" t="s">
        <v>14</v>
      </c>
      <c r="E6" s="354"/>
      <c r="F6" s="353" t="s">
        <v>27</v>
      </c>
      <c r="G6" s="355"/>
      <c r="H6" s="354"/>
      <c r="I6" s="353">
        <v>2023</v>
      </c>
      <c r="J6" s="355"/>
      <c r="K6" s="354"/>
      <c r="L6" s="353" t="s">
        <v>31</v>
      </c>
      <c r="M6" s="355"/>
      <c r="N6" s="354"/>
    </row>
    <row r="7" spans="3:14" ht="27.65" customHeight="1" x14ac:dyDescent="0.35">
      <c r="C7" s="358"/>
      <c r="D7" s="3" t="s">
        <v>26</v>
      </c>
      <c r="E7" s="3" t="s">
        <v>25</v>
      </c>
      <c r="F7" s="3" t="s">
        <v>17</v>
      </c>
      <c r="G7" s="3" t="s">
        <v>33</v>
      </c>
      <c r="H7" s="3"/>
      <c r="I7" s="3" t="s">
        <v>28</v>
      </c>
      <c r="J7" s="3" t="s">
        <v>29</v>
      </c>
      <c r="K7" s="3" t="s">
        <v>30</v>
      </c>
      <c r="L7" s="3">
        <v>2024</v>
      </c>
      <c r="M7" s="3">
        <v>2025</v>
      </c>
      <c r="N7" s="5">
        <v>2026</v>
      </c>
    </row>
    <row r="8" spans="3:14" ht="57" customHeight="1" outlineLevel="1" x14ac:dyDescent="0.35">
      <c r="C8" s="356" t="s">
        <v>4</v>
      </c>
      <c r="D8" s="3" t="s">
        <v>21</v>
      </c>
      <c r="E8" s="3" t="s">
        <v>32</v>
      </c>
      <c r="F8" s="2" t="s">
        <v>34</v>
      </c>
      <c r="G8" s="5">
        <v>2022</v>
      </c>
      <c r="H8" s="5">
        <v>300</v>
      </c>
      <c r="I8" s="5">
        <v>500</v>
      </c>
      <c r="J8" s="1"/>
      <c r="K8" s="1"/>
      <c r="L8" s="5">
        <v>700</v>
      </c>
      <c r="M8" s="2">
        <v>1000</v>
      </c>
      <c r="N8" s="2">
        <v>1050</v>
      </c>
    </row>
    <row r="9" spans="3:14" ht="29" outlineLevel="1" x14ac:dyDescent="0.35">
      <c r="C9" s="357"/>
      <c r="D9" s="2" t="s">
        <v>22</v>
      </c>
      <c r="E9" s="1" t="s">
        <v>35</v>
      </c>
      <c r="F9" s="2" t="s">
        <v>34</v>
      </c>
      <c r="G9" s="5">
        <v>2022</v>
      </c>
      <c r="H9" s="5">
        <v>0</v>
      </c>
      <c r="I9" s="5">
        <v>300</v>
      </c>
      <c r="J9" s="1"/>
      <c r="K9" s="1"/>
      <c r="L9" s="5">
        <v>400</v>
      </c>
      <c r="M9" s="2">
        <v>500</v>
      </c>
      <c r="N9" s="2">
        <v>550</v>
      </c>
    </row>
    <row r="10" spans="3:14" ht="43.5" outlineLevel="1" x14ac:dyDescent="0.35">
      <c r="C10" s="357"/>
      <c r="D10" s="2" t="s">
        <v>23</v>
      </c>
      <c r="E10" s="1" t="s">
        <v>36</v>
      </c>
      <c r="F10" s="2" t="s">
        <v>34</v>
      </c>
      <c r="G10" s="5">
        <v>2022</v>
      </c>
      <c r="H10" s="5">
        <v>300</v>
      </c>
      <c r="I10" s="5">
        <v>380</v>
      </c>
      <c r="J10" s="1"/>
      <c r="K10" s="1"/>
      <c r="L10" s="5">
        <v>350</v>
      </c>
      <c r="M10" s="2">
        <v>400</v>
      </c>
      <c r="N10" s="2">
        <v>450</v>
      </c>
    </row>
    <row r="11" spans="3:14" ht="42.65" customHeight="1" outlineLevel="1" x14ac:dyDescent="0.35">
      <c r="C11" s="358"/>
      <c r="D11" s="4" t="s">
        <v>24</v>
      </c>
      <c r="E11" s="3" t="s">
        <v>37</v>
      </c>
      <c r="F11" s="2" t="s">
        <v>34</v>
      </c>
      <c r="G11" s="5">
        <v>2022</v>
      </c>
      <c r="H11" s="5">
        <v>500</v>
      </c>
      <c r="I11" s="5">
        <v>1000</v>
      </c>
      <c r="J11" s="1"/>
      <c r="K11" s="1"/>
      <c r="L11" s="5">
        <v>1100</v>
      </c>
      <c r="M11" s="2">
        <v>1100</v>
      </c>
      <c r="N11" s="2">
        <v>1150</v>
      </c>
    </row>
    <row r="12" spans="3:14" s="8" customFormat="1" x14ac:dyDescent="0.35">
      <c r="C12" s="6">
        <v>826190</v>
      </c>
      <c r="D12" s="7" t="s">
        <v>4</v>
      </c>
      <c r="E12" s="6"/>
      <c r="F12" s="6"/>
      <c r="G12" s="6"/>
      <c r="H12" s="6"/>
      <c r="I12" s="6">
        <v>2.1</v>
      </c>
      <c r="J12" s="6">
        <v>0.3</v>
      </c>
      <c r="K12" s="6">
        <f>+I12-J12</f>
        <v>1.8</v>
      </c>
      <c r="L12" s="6"/>
      <c r="M12" s="6"/>
      <c r="N12" s="6"/>
    </row>
    <row r="13" spans="3:14" x14ac:dyDescent="0.35"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3:14" x14ac:dyDescent="0.35">
      <c r="C14" s="1"/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3:14" x14ac:dyDescent="0.35">
      <c r="C15" s="1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3:14" x14ac:dyDescent="0.3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mergeCells count="6">
    <mergeCell ref="D6:E6"/>
    <mergeCell ref="F6:H6"/>
    <mergeCell ref="I6:K6"/>
    <mergeCell ref="L6:N6"/>
    <mergeCell ref="C8:C11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B20"/>
  <sheetViews>
    <sheetView tabSelected="1" zoomScale="80" zoomScaleNormal="80" workbookViewId="0">
      <selection activeCell="B10" sqref="B10"/>
    </sheetView>
  </sheetViews>
  <sheetFormatPr defaultColWidth="8.81640625" defaultRowHeight="14" x14ac:dyDescent="0.3"/>
  <cols>
    <col min="1" max="1" width="4" style="78" customWidth="1"/>
    <col min="2" max="2" width="112" style="78" customWidth="1"/>
    <col min="3" max="16384" width="8.81640625" style="78"/>
  </cols>
  <sheetData>
    <row r="2" spans="2:2" ht="29.5" x14ac:dyDescent="0.3">
      <c r="B2" s="350" t="s">
        <v>1878</v>
      </c>
    </row>
    <row r="3" spans="2:2" ht="23" x14ac:dyDescent="0.3">
      <c r="B3" s="80"/>
    </row>
    <row r="4" spans="2:2" ht="40.5" customHeight="1" x14ac:dyDescent="0.3">
      <c r="B4" s="351" t="s">
        <v>93</v>
      </c>
    </row>
    <row r="5" spans="2:2" ht="33" customHeight="1" x14ac:dyDescent="0.4">
      <c r="B5" s="95" t="s">
        <v>828</v>
      </c>
    </row>
    <row r="6" spans="2:2" ht="33" customHeight="1" x14ac:dyDescent="0.3">
      <c r="B6" s="81" t="s">
        <v>1211</v>
      </c>
    </row>
    <row r="7" spans="2:2" ht="25.5" customHeight="1" x14ac:dyDescent="0.3">
      <c r="B7" s="81" t="s">
        <v>1163</v>
      </c>
    </row>
    <row r="8" spans="2:2" ht="25.5" customHeight="1" x14ac:dyDescent="0.3">
      <c r="B8" s="81" t="s">
        <v>1164</v>
      </c>
    </row>
    <row r="9" spans="2:2" ht="25.5" customHeight="1" x14ac:dyDescent="0.35">
      <c r="B9" s="82" t="s">
        <v>1166</v>
      </c>
    </row>
    <row r="10" spans="2:2" ht="25.5" customHeight="1" x14ac:dyDescent="0.35">
      <c r="B10" s="82" t="s">
        <v>1165</v>
      </c>
    </row>
    <row r="11" spans="2:2" ht="17.5" x14ac:dyDescent="0.35">
      <c r="B11" s="82" t="s">
        <v>1167</v>
      </c>
    </row>
    <row r="12" spans="2:2" ht="24" customHeight="1" x14ac:dyDescent="0.3">
      <c r="B12" s="83"/>
    </row>
    <row r="13" spans="2:2" ht="24" customHeight="1" x14ac:dyDescent="0.3">
      <c r="B13" s="84"/>
    </row>
    <row r="14" spans="2:2" ht="24" customHeight="1" x14ac:dyDescent="0.3">
      <c r="B14" s="84"/>
    </row>
    <row r="15" spans="2:2" ht="24" customHeight="1" x14ac:dyDescent="0.3">
      <c r="B15" s="84"/>
    </row>
    <row r="16" spans="2:2" ht="24" customHeight="1" x14ac:dyDescent="0.3">
      <c r="B16" s="84"/>
    </row>
    <row r="17" spans="2:2" ht="24" customHeight="1" x14ac:dyDescent="0.3">
      <c r="B17" s="84"/>
    </row>
    <row r="18" spans="2:2" ht="25" x14ac:dyDescent="0.3">
      <c r="B18" s="85"/>
    </row>
    <row r="20" spans="2:2" ht="25" x14ac:dyDescent="0.3">
      <c r="B20" s="79"/>
    </row>
  </sheetData>
  <hyperlinks>
    <hyperlink ref="B7" r:id="rId1" location="'Үр дүнгийн хүрээ-Маягт 1'!A1" xr:uid="{00000000-0004-0000-0200-000000000000}"/>
    <hyperlink ref="B8" r:id="rId2" location="'Маягт 2'!A1" xr:uid="{00000000-0004-0000-0200-000001000000}"/>
    <hyperlink ref="B9" r:id="rId3" location="'Маягт 3'!A1" xr:uid="{00000000-0004-0000-0200-000002000000}"/>
    <hyperlink ref="B10" r:id="rId4" location="'Маягт 4'!A1" xr:uid="{00000000-0004-0000-0200-000003000000}"/>
    <hyperlink ref="B11" r:id="rId5" location="'Маягт 5'!A1" xr:uid="{00000000-0004-0000-0200-000004000000}"/>
    <hyperlink ref="B6" r:id="rId6" location="'Үр дүнгийн хүрээ-Маягт 1'!A1" display="Маягт 1" xr:uid="{00000000-0004-0000-0200-000005000000}"/>
  </hyperlinks>
  <pageMargins left="0.7" right="0.7" top="0.75" bottom="0.75" header="0.3" footer="0.3"/>
  <pageSetup orientation="portrait"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Төсвийн ерөнхийлөн захирагчийг сонгоно уу" xr:uid="{00000000-0002-0000-0200-000000000000}">
          <x14:formula1>
            <xm:f>'ТЕЗ болон хөтөлбөр'!$B$4:$B$61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12"/>
  <sheetViews>
    <sheetView zoomScale="89" zoomScaleNormal="89" workbookViewId="0">
      <selection activeCell="D15" sqref="D15"/>
    </sheetView>
  </sheetViews>
  <sheetFormatPr defaultRowHeight="14.5" x14ac:dyDescent="0.35"/>
  <cols>
    <col min="1" max="1" width="3.81640625" customWidth="1"/>
    <col min="2" max="2" width="19.453125" customWidth="1"/>
    <col min="3" max="3" width="15.90625" customWidth="1"/>
    <col min="4" max="4" width="37.1796875" customWidth="1"/>
    <col min="5" max="5" width="11.26953125" style="250" customWidth="1"/>
    <col min="6" max="6" width="44.6328125" customWidth="1"/>
    <col min="7" max="7" width="9.54296875" customWidth="1"/>
    <col min="8" max="8" width="6.08984375" customWidth="1"/>
    <col min="9" max="9" width="8.453125" customWidth="1"/>
    <col min="10" max="10" width="13.26953125" customWidth="1"/>
    <col min="11" max="11" width="17.81640625" customWidth="1"/>
    <col min="12" max="12" width="16.08984375" customWidth="1"/>
    <col min="13" max="13" width="14.08984375" customWidth="1"/>
    <col min="14" max="14" width="15.36328125" customWidth="1"/>
  </cols>
  <sheetData>
    <row r="1" spans="2:14" x14ac:dyDescent="0.35">
      <c r="N1" s="191" t="s">
        <v>1869</v>
      </c>
    </row>
    <row r="2" spans="2:14" ht="16" thickBot="1" x14ac:dyDescent="0.4">
      <c r="B2" s="193" t="s">
        <v>1187</v>
      </c>
      <c r="C2" s="223"/>
      <c r="D2" s="223"/>
      <c r="E2" s="287"/>
      <c r="F2" s="223"/>
      <c r="G2" s="223"/>
      <c r="H2" s="223"/>
      <c r="I2" s="223"/>
      <c r="J2" s="223"/>
      <c r="K2" s="223"/>
      <c r="L2" s="223"/>
      <c r="M2" s="223"/>
      <c r="N2" s="223"/>
    </row>
    <row r="3" spans="2:14" ht="18.5" thickTop="1" thickBot="1" x14ac:dyDescent="0.4">
      <c r="B3" s="203" t="s">
        <v>51</v>
      </c>
      <c r="C3" s="223"/>
      <c r="D3" s="124" t="str">
        <f>+Нүүр!B5</f>
        <v>Сонгох ▼</v>
      </c>
      <c r="E3" s="288"/>
      <c r="F3" s="223"/>
      <c r="G3" s="223"/>
      <c r="H3" s="223"/>
      <c r="I3" s="223"/>
      <c r="J3" s="223"/>
      <c r="K3" s="223"/>
      <c r="L3" s="223"/>
      <c r="M3" s="223"/>
      <c r="N3" s="223"/>
    </row>
    <row r="4" spans="2:14" ht="16" thickTop="1" x14ac:dyDescent="0.35">
      <c r="B4" s="223"/>
      <c r="C4" s="223"/>
      <c r="D4" s="223"/>
      <c r="E4" s="287"/>
      <c r="F4" s="223"/>
      <c r="G4" s="223"/>
      <c r="H4" s="223"/>
      <c r="I4" s="223"/>
      <c r="J4" s="223"/>
      <c r="K4" s="223"/>
      <c r="L4" s="223"/>
      <c r="M4" s="223"/>
      <c r="N4" s="223"/>
    </row>
    <row r="5" spans="2:14" s="164" customFormat="1" ht="37" customHeight="1" x14ac:dyDescent="0.35">
      <c r="B5" s="365" t="s">
        <v>827</v>
      </c>
      <c r="C5" s="359" t="s">
        <v>94</v>
      </c>
      <c r="D5" s="359" t="s">
        <v>1191</v>
      </c>
      <c r="E5" s="359" t="s">
        <v>94</v>
      </c>
      <c r="F5" s="359" t="s">
        <v>25</v>
      </c>
      <c r="G5" s="359" t="s">
        <v>17</v>
      </c>
      <c r="H5" s="359" t="s">
        <v>1188</v>
      </c>
      <c r="I5" s="367"/>
      <c r="J5" s="307" t="s">
        <v>31</v>
      </c>
      <c r="K5" s="359" t="s">
        <v>1189</v>
      </c>
      <c r="L5" s="359" t="s">
        <v>45</v>
      </c>
      <c r="M5" s="359" t="s">
        <v>1190</v>
      </c>
      <c r="N5" s="359" t="s">
        <v>71</v>
      </c>
    </row>
    <row r="6" spans="2:14" s="164" customFormat="1" ht="18" customHeight="1" thickBot="1" x14ac:dyDescent="0.4">
      <c r="B6" s="366"/>
      <c r="C6" s="360"/>
      <c r="D6" s="360"/>
      <c r="E6" s="368"/>
      <c r="F6" s="360"/>
      <c r="G6" s="360"/>
      <c r="H6" s="308" t="s">
        <v>33</v>
      </c>
      <c r="I6" s="308" t="s">
        <v>55</v>
      </c>
      <c r="J6" s="308">
        <v>2024</v>
      </c>
      <c r="K6" s="360"/>
      <c r="L6" s="360"/>
      <c r="M6" s="360"/>
      <c r="N6" s="360"/>
    </row>
    <row r="7" spans="2:14" s="185" customFormat="1" ht="40.5" customHeight="1" x14ac:dyDescent="0.35">
      <c r="B7" s="361" t="s">
        <v>1863</v>
      </c>
      <c r="C7" s="232" t="str">
        <f>+'Маягт 2'!B12</f>
        <v>СӨБ_ҮД1</v>
      </c>
      <c r="D7" s="232" t="str">
        <f>+'Маягт 2'!C12</f>
        <v>Чанартай сургуулийн өмнөх боловсролоор дамжуулан хүүхдийн цогц хөгжлийн суурийг тавина.</v>
      </c>
      <c r="E7" s="289" t="str">
        <f>+'Маягт 2'!D12</f>
        <v>СӨБ_ШҮ1</v>
      </c>
      <c r="F7" s="232" t="str">
        <f>+'Маягт 2'!E12</f>
        <v>5 настай хүүхдийн сургуульд бэлтгэгдсэн байдлын улсын дундаж гүйцэтгэлийн хувь</v>
      </c>
      <c r="G7" s="233" t="str">
        <f>+'Маягт 2'!F12</f>
        <v>Хувь</v>
      </c>
      <c r="H7" s="233">
        <f>+'Маягт 2'!G12</f>
        <v>2022</v>
      </c>
      <c r="I7" s="233">
        <f>+'Маягт 2'!H12</f>
        <v>72.900000000000006</v>
      </c>
      <c r="J7" s="233">
        <f>+'Маягт 2'!I12</f>
        <v>75.8</v>
      </c>
      <c r="K7" s="363">
        <f>+'Маягт 2'!L11</f>
        <v>1037060234.6</v>
      </c>
      <c r="L7" s="234"/>
      <c r="M7" s="234"/>
      <c r="N7" s="234"/>
    </row>
    <row r="8" spans="2:14" s="185" customFormat="1" ht="33" customHeight="1" x14ac:dyDescent="0.35">
      <c r="B8" s="362"/>
      <c r="C8" s="235"/>
      <c r="D8" s="235"/>
      <c r="E8" s="289"/>
      <c r="F8" s="232"/>
      <c r="G8" s="236"/>
      <c r="H8" s="236"/>
      <c r="I8" s="236"/>
      <c r="J8" s="236"/>
      <c r="K8" s="364"/>
      <c r="L8" s="237"/>
      <c r="M8" s="237"/>
      <c r="N8" s="237"/>
    </row>
    <row r="9" spans="2:14" s="185" customFormat="1" ht="30" customHeight="1" x14ac:dyDescent="0.35">
      <c r="B9" s="362"/>
      <c r="C9" s="352" t="str">
        <f>+'Маягт 3'!B11</f>
        <v>СӨБ_ГАРЦ1</v>
      </c>
      <c r="D9" s="347" t="str">
        <f>+'Маягт 3'!C11</f>
        <v>Цэцэрлэгийн үндсэн анги хичээллүүлэх</v>
      </c>
      <c r="E9" s="348" t="str">
        <f>+'Маягт 3'!D11</f>
        <v>СӨБ_ГШҮ1</v>
      </c>
      <c r="F9" s="349" t="str">
        <f>+'Маягт 3'!E11</f>
        <v>Цэцэрлэгийн үндсэн сургалтад хамрагдсан хүүхдийн тоо</v>
      </c>
      <c r="G9" s="347" t="str">
        <f>+'Маягт 3'!F11</f>
        <v>тоо</v>
      </c>
      <c r="H9" s="347">
        <f>+'Маягт 3'!G11</f>
        <v>2023</v>
      </c>
      <c r="I9" s="347">
        <f>+'Маягт 3'!H11</f>
        <v>250457</v>
      </c>
      <c r="J9" s="347">
        <f>+'Маягт 3'!I11</f>
        <v>260000</v>
      </c>
      <c r="K9" s="364"/>
      <c r="L9" s="237"/>
      <c r="M9" s="237"/>
      <c r="N9" s="237"/>
    </row>
    <row r="10" spans="2:14" s="185" customFormat="1" ht="18.75" customHeight="1" x14ac:dyDescent="0.35">
      <c r="B10" s="362"/>
      <c r="C10" s="346"/>
      <c r="D10" s="347"/>
      <c r="E10" s="348"/>
      <c r="F10" s="347"/>
      <c r="G10" s="347"/>
      <c r="H10" s="347"/>
      <c r="I10" s="347"/>
      <c r="J10" s="347"/>
      <c r="K10" s="364"/>
      <c r="L10" s="237"/>
      <c r="M10" s="237"/>
      <c r="N10" s="237"/>
    </row>
    <row r="11" spans="2:14" s="185" customFormat="1" ht="18.75" customHeight="1" x14ac:dyDescent="0.35">
      <c r="B11" s="362"/>
      <c r="C11" s="346"/>
      <c r="D11" s="347"/>
      <c r="E11" s="348"/>
      <c r="F11" s="347"/>
      <c r="G11" s="347"/>
      <c r="H11" s="347"/>
      <c r="I11" s="347"/>
      <c r="J11" s="347"/>
      <c r="K11" s="364"/>
      <c r="L11" s="237"/>
      <c r="M11" s="237"/>
      <c r="N11" s="237"/>
    </row>
    <row r="12" spans="2:14" s="185" customFormat="1" ht="18.75" customHeight="1" x14ac:dyDescent="0.35">
      <c r="B12" s="362"/>
      <c r="C12" s="346"/>
      <c r="D12" s="347"/>
      <c r="E12" s="348"/>
      <c r="F12" s="347"/>
      <c r="G12" s="347"/>
      <c r="H12" s="347"/>
      <c r="I12" s="347"/>
      <c r="J12" s="347"/>
      <c r="K12" s="364"/>
      <c r="L12" s="237"/>
      <c r="M12" s="237"/>
      <c r="N12" s="237"/>
    </row>
  </sheetData>
  <mergeCells count="13">
    <mergeCell ref="K5:K6"/>
    <mergeCell ref="L5:L6"/>
    <mergeCell ref="M5:M6"/>
    <mergeCell ref="N5:N6"/>
    <mergeCell ref="B7:B12"/>
    <mergeCell ref="K7:K12"/>
    <mergeCell ref="B5:B6"/>
    <mergeCell ref="C5:C6"/>
    <mergeCell ref="D5:D6"/>
    <mergeCell ref="F5:F6"/>
    <mergeCell ref="G5:G6"/>
    <mergeCell ref="H5:I5"/>
    <mergeCell ref="E5:E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'ТЕЗ болон хөтөлбөр'!$B$4:$B$61</xm:f>
          </x14:formula1>
          <xm:sqref>E3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L17"/>
  <sheetViews>
    <sheetView zoomScale="90" zoomScaleNormal="90" workbookViewId="0">
      <selection activeCell="L1" sqref="L1"/>
    </sheetView>
  </sheetViews>
  <sheetFormatPr defaultColWidth="8.7265625" defaultRowHeight="12.5" x14ac:dyDescent="0.35"/>
  <cols>
    <col min="1" max="1" width="2.7265625" style="196" customWidth="1"/>
    <col min="2" max="2" width="11.81640625" style="196" customWidth="1"/>
    <col min="3" max="3" width="26.81640625" style="196" customWidth="1"/>
    <col min="4" max="4" width="13.08984375" style="196" customWidth="1"/>
    <col min="5" max="5" width="36.08984375" style="196" customWidth="1"/>
    <col min="6" max="6" width="13.26953125" style="196" customWidth="1"/>
    <col min="7" max="7" width="36.81640625" style="196" customWidth="1"/>
    <col min="8" max="8" width="11.26953125" style="202" customWidth="1"/>
    <col min="9" max="9" width="15.7265625" style="196" customWidth="1"/>
    <col min="10" max="10" width="36.453125" style="196" customWidth="1"/>
    <col min="11" max="11" width="13.453125" style="196" customWidth="1"/>
    <col min="12" max="12" width="32.453125" style="196" customWidth="1"/>
    <col min="13" max="16384" width="8.7265625" style="196"/>
  </cols>
  <sheetData>
    <row r="1" spans="2:12" s="189" customFormat="1" ht="13" x14ac:dyDescent="0.35">
      <c r="B1" s="190"/>
      <c r="C1" s="190"/>
      <c r="D1" s="190"/>
      <c r="H1" s="190"/>
      <c r="L1" s="191" t="s">
        <v>1869</v>
      </c>
    </row>
    <row r="2" spans="2:12" s="192" customFormat="1" ht="21" customHeight="1" thickBot="1" x14ac:dyDescent="0.4">
      <c r="B2" s="315" t="s">
        <v>1168</v>
      </c>
      <c r="C2" s="194"/>
      <c r="D2" s="194"/>
      <c r="E2" s="194"/>
      <c r="F2" s="194"/>
      <c r="G2" s="194"/>
      <c r="H2" s="201"/>
      <c r="I2" s="194"/>
      <c r="J2" s="194"/>
      <c r="K2" s="194"/>
      <c r="L2" s="194"/>
    </row>
    <row r="3" spans="2:12" s="189" customFormat="1" ht="25" customHeight="1" thickTop="1" thickBot="1" x14ac:dyDescent="0.4">
      <c r="B3" s="316" t="s">
        <v>51</v>
      </c>
      <c r="D3" s="98"/>
      <c r="E3" s="98"/>
      <c r="F3" s="190"/>
      <c r="H3" s="190"/>
    </row>
    <row r="4" spans="2:12" s="189" customFormat="1" ht="15" customHeight="1" thickTop="1" x14ac:dyDescent="0.35">
      <c r="B4" s="195"/>
      <c r="C4" s="98"/>
      <c r="D4" s="98"/>
      <c r="E4" s="190"/>
      <c r="F4" s="190"/>
      <c r="H4" s="190"/>
    </row>
    <row r="5" spans="2:12" ht="15.75" customHeight="1" x14ac:dyDescent="0.35">
      <c r="B5" s="373" t="s">
        <v>95</v>
      </c>
      <c r="C5" s="374"/>
      <c r="D5" s="373" t="s">
        <v>79</v>
      </c>
      <c r="E5" s="374"/>
      <c r="F5" s="369" t="s">
        <v>1172</v>
      </c>
      <c r="G5" s="371"/>
      <c r="H5" s="369" t="s">
        <v>1173</v>
      </c>
      <c r="I5" s="370"/>
      <c r="J5" s="371"/>
      <c r="K5" s="372" t="s">
        <v>1180</v>
      </c>
      <c r="L5" s="372"/>
    </row>
    <row r="6" spans="2:12" s="202" customFormat="1" ht="50.5" customHeight="1" thickBot="1" x14ac:dyDescent="0.4">
      <c r="B6" s="317" t="s">
        <v>94</v>
      </c>
      <c r="C6" s="318" t="s">
        <v>1170</v>
      </c>
      <c r="D6" s="317" t="s">
        <v>94</v>
      </c>
      <c r="E6" s="318" t="s">
        <v>1171</v>
      </c>
      <c r="F6" s="317" t="s">
        <v>94</v>
      </c>
      <c r="G6" s="319" t="s">
        <v>1052</v>
      </c>
      <c r="H6" s="320" t="s">
        <v>94</v>
      </c>
      <c r="I6" s="319" t="s">
        <v>1162</v>
      </c>
      <c r="J6" s="319" t="s">
        <v>1196</v>
      </c>
      <c r="K6" s="317" t="s">
        <v>94</v>
      </c>
      <c r="L6" s="319" t="s">
        <v>1864</v>
      </c>
    </row>
    <row r="7" spans="2:12" ht="15.75" customHeight="1" x14ac:dyDescent="0.35">
      <c r="B7" s="309" t="s">
        <v>56</v>
      </c>
      <c r="C7" s="309" t="s">
        <v>57</v>
      </c>
      <c r="D7" s="309" t="s">
        <v>58</v>
      </c>
      <c r="E7" s="309" t="s">
        <v>59</v>
      </c>
      <c r="F7" s="309" t="s">
        <v>60</v>
      </c>
      <c r="G7" s="309" t="s">
        <v>61</v>
      </c>
      <c r="H7" s="309" t="s">
        <v>62</v>
      </c>
      <c r="I7" s="309" t="s">
        <v>63</v>
      </c>
      <c r="J7" s="309" t="s">
        <v>64</v>
      </c>
      <c r="K7" s="309" t="s">
        <v>65</v>
      </c>
      <c r="L7" s="309" t="s">
        <v>66</v>
      </c>
    </row>
    <row r="8" spans="2:12" ht="28.5" customHeight="1" x14ac:dyDescent="0.35">
      <c r="B8" s="314" t="s">
        <v>1867</v>
      </c>
      <c r="C8" s="314" t="s">
        <v>1207</v>
      </c>
      <c r="D8" s="314" t="s">
        <v>1867</v>
      </c>
      <c r="E8" s="314" t="s">
        <v>1207</v>
      </c>
      <c r="F8" s="314" t="s">
        <v>1867</v>
      </c>
      <c r="G8" s="314" t="s">
        <v>1207</v>
      </c>
      <c r="H8" s="314" t="s">
        <v>1868</v>
      </c>
      <c r="I8" s="314" t="s">
        <v>1868</v>
      </c>
      <c r="J8" s="314" t="s">
        <v>1169</v>
      </c>
      <c r="K8" s="314" t="s">
        <v>1169</v>
      </c>
      <c r="L8" s="314" t="s">
        <v>1169</v>
      </c>
    </row>
    <row r="9" spans="2:12" s="197" customFormat="1" ht="57" customHeight="1" x14ac:dyDescent="0.35">
      <c r="B9" s="310" t="s">
        <v>96</v>
      </c>
      <c r="C9" s="311" t="s">
        <v>107</v>
      </c>
      <c r="D9" s="311" t="str">
        <f>+'Салбарын үр дүн'!B6</f>
        <v>АХ-2.1</v>
      </c>
      <c r="E9" s="311" t="s">
        <v>140</v>
      </c>
      <c r="F9" s="312" t="s">
        <v>400</v>
      </c>
      <c r="G9" s="311" t="s">
        <v>402</v>
      </c>
      <c r="H9" s="310">
        <v>71801</v>
      </c>
      <c r="I9" s="310" t="str">
        <f>IFERROR(VLOOKUP(H9,'ТЕЗ болон хөтөлбөр'!$D$4:$E$165,2,0),"")</f>
        <v xml:space="preserve">     Сургуулийн өмнөх боловсрол</v>
      </c>
      <c r="J9" s="200" t="s">
        <v>1197</v>
      </c>
      <c r="K9" s="313" t="s">
        <v>1057</v>
      </c>
      <c r="L9" s="200" t="s">
        <v>1179</v>
      </c>
    </row>
    <row r="10" spans="2:12" s="197" customFormat="1" ht="31" customHeight="1" x14ac:dyDescent="0.35">
      <c r="B10" s="199"/>
      <c r="C10" s="286"/>
      <c r="D10" s="286"/>
      <c r="E10" s="286"/>
      <c r="F10" s="243"/>
      <c r="G10" s="286"/>
      <c r="H10" s="199"/>
      <c r="I10" s="217"/>
      <c r="J10" s="198"/>
      <c r="K10" s="244"/>
      <c r="L10" s="200"/>
    </row>
    <row r="11" spans="2:12" ht="31" customHeight="1" x14ac:dyDescent="0.35">
      <c r="B11" s="305"/>
      <c r="C11" s="305"/>
      <c r="D11" s="305"/>
      <c r="E11" s="305"/>
      <c r="F11" s="305"/>
      <c r="G11" s="305"/>
      <c r="H11" s="306"/>
      <c r="I11" s="305"/>
      <c r="J11" s="305"/>
      <c r="K11" s="305"/>
      <c r="L11" s="305"/>
    </row>
    <row r="12" spans="2:12" ht="31" customHeight="1" x14ac:dyDescent="0.35">
      <c r="B12" s="305"/>
      <c r="C12" s="305"/>
      <c r="D12" s="305"/>
      <c r="E12" s="305"/>
      <c r="F12" s="305"/>
      <c r="G12" s="305"/>
      <c r="H12" s="306"/>
      <c r="I12" s="305"/>
      <c r="J12" s="305"/>
      <c r="K12" s="305"/>
      <c r="L12" s="305"/>
    </row>
    <row r="13" spans="2:12" ht="31" customHeight="1" x14ac:dyDescent="0.35">
      <c r="B13" s="305"/>
      <c r="C13" s="305"/>
      <c r="D13" s="305"/>
      <c r="E13" s="305"/>
      <c r="F13" s="305"/>
      <c r="G13" s="305"/>
      <c r="H13" s="306"/>
      <c r="I13" s="305"/>
      <c r="J13" s="305"/>
      <c r="K13" s="305"/>
      <c r="L13" s="305"/>
    </row>
    <row r="14" spans="2:12" ht="31" customHeight="1" x14ac:dyDescent="0.35">
      <c r="B14" s="305"/>
      <c r="C14" s="305"/>
      <c r="D14" s="305"/>
      <c r="E14" s="305"/>
      <c r="F14" s="305"/>
      <c r="G14" s="305"/>
      <c r="H14" s="306"/>
      <c r="I14" s="305"/>
      <c r="J14" s="305"/>
      <c r="K14" s="305"/>
      <c r="L14" s="305"/>
    </row>
    <row r="15" spans="2:12" ht="31" customHeight="1" x14ac:dyDescent="0.35">
      <c r="B15" s="305"/>
      <c r="C15" s="305"/>
      <c r="D15" s="305"/>
      <c r="E15" s="305"/>
      <c r="F15" s="305"/>
      <c r="G15" s="305"/>
      <c r="H15" s="306"/>
      <c r="I15" s="305"/>
      <c r="J15" s="305"/>
      <c r="K15" s="305"/>
      <c r="L15" s="305"/>
    </row>
    <row r="16" spans="2:12" ht="31" customHeight="1" x14ac:dyDescent="0.35">
      <c r="B16" s="305"/>
      <c r="C16" s="305"/>
      <c r="D16" s="305"/>
      <c r="E16" s="305"/>
      <c r="F16" s="305"/>
      <c r="G16" s="305"/>
      <c r="H16" s="306"/>
      <c r="I16" s="305"/>
      <c r="J16" s="305"/>
      <c r="K16" s="305"/>
      <c r="L16" s="305"/>
    </row>
    <row r="17" spans="2:12" ht="31" customHeight="1" x14ac:dyDescent="0.35">
      <c r="B17" s="305"/>
      <c r="C17" s="305"/>
      <c r="D17" s="305"/>
      <c r="E17" s="305"/>
      <c r="F17" s="305"/>
      <c r="G17" s="305"/>
      <c r="H17" s="306"/>
      <c r="I17" s="305"/>
      <c r="J17" s="305"/>
      <c r="K17" s="305"/>
      <c r="L17" s="305"/>
    </row>
  </sheetData>
  <mergeCells count="5">
    <mergeCell ref="H5:J5"/>
    <mergeCell ref="K5:L5"/>
    <mergeCell ref="B5:C5"/>
    <mergeCell ref="D5:E5"/>
    <mergeCell ref="F5:G5"/>
  </mergeCells>
  <dataValidations count="1">
    <dataValidation type="list" allowBlank="1" showInputMessage="1" showErrorMessage="1" sqref="H10" xr:uid="{00000000-0002-0000-0400-000003000000}">
      <formula1>#REF!</formula1>
    </dataValidation>
  </dataValidations>
  <pageMargins left="0.7" right="0.45" top="0.75" bottom="0.75" header="0.3" footer="0.3"/>
  <pageSetup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ТЕЗ-ийн үр дүнг Монгол Улсыг 2021-2025 онд хөгжүүлэх таван жилийн үндсэн чиглэлээс сонгоно уу._x000a_" xr:uid="{00000000-0002-0000-0400-000000000000}">
          <x14:formula1>
            <xm:f>'ТЕЗ-ийн үр дүн'!$E$5:$E$124</xm:f>
          </x14:formula1>
          <xm:sqref>G9:G10</xm:sqref>
        </x14:dataValidation>
        <x14:dataValidation type="list" allowBlank="1" showInputMessage="1" showErrorMessage="1" prompt="Үндэсний үр дүнг Алсын хараа 2050-аас сонгоно уу._x000a_" xr:uid="{00000000-0002-0000-0400-000001000000}">
          <x14:formula1>
            <xm:f>'Үндэсний үр дүн'!$C$5:$C$19</xm:f>
          </x14:formula1>
          <xm:sqref>C9:C10</xm:sqref>
        </x14:dataValidation>
        <x14:dataValidation type="list" allowBlank="1" showInputMessage="1" showErrorMessage="1" prompt="Үндэсний үр дүнг Алсын хараа 2050-аас сонгоно уу._x000a_" xr:uid="{00000000-0002-0000-0400-000002000000}">
          <x14:formula1>
            <xm:f>'Салбарын үр дүн'!$E$5:$E$78</xm:f>
          </x14:formula1>
          <xm:sqref>E9:E10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tabColor rgb="FFC00000"/>
  </sheetPr>
  <dimension ref="B1:O15"/>
  <sheetViews>
    <sheetView showGridLines="0" topLeftCell="B1" zoomScale="90" zoomScaleNormal="90" workbookViewId="0">
      <selection activeCell="C3" sqref="C3"/>
    </sheetView>
  </sheetViews>
  <sheetFormatPr defaultColWidth="8.7265625" defaultRowHeight="12.5" x14ac:dyDescent="0.35"/>
  <cols>
    <col min="1" max="1" width="3" style="92" customWidth="1"/>
    <col min="2" max="2" width="13.1796875" style="96" customWidth="1"/>
    <col min="3" max="3" width="37.6328125" style="92" customWidth="1"/>
    <col min="4" max="4" width="11.81640625" style="96" customWidth="1"/>
    <col min="5" max="5" width="32.36328125" style="92" customWidth="1"/>
    <col min="6" max="6" width="12.7265625" style="96" customWidth="1"/>
    <col min="7" max="7" width="8.26953125" style="92" customWidth="1"/>
    <col min="8" max="8" width="10.26953125" style="92" customWidth="1"/>
    <col min="9" max="9" width="10" style="92" customWidth="1"/>
    <col min="10" max="11" width="9.453125" style="92" customWidth="1"/>
    <col min="12" max="14" width="16.26953125" style="92" customWidth="1"/>
    <col min="15" max="15" width="44.6328125" style="97" customWidth="1"/>
    <col min="16" max="16384" width="8.7265625" style="92"/>
  </cols>
  <sheetData>
    <row r="1" spans="2:15" ht="13" x14ac:dyDescent="0.35">
      <c r="M1" s="184"/>
      <c r="N1" s="184"/>
      <c r="O1" s="184" t="s">
        <v>1869</v>
      </c>
    </row>
    <row r="2" spans="2:15" ht="13" x14ac:dyDescent="0.35">
      <c r="M2" s="184"/>
    </row>
    <row r="3" spans="2:15" s="97" customFormat="1" ht="21" customHeight="1" thickBot="1" x14ac:dyDescent="0.4">
      <c r="B3" s="321" t="s">
        <v>1209</v>
      </c>
      <c r="C3" s="91"/>
      <c r="D3" s="91"/>
      <c r="E3" s="157"/>
      <c r="F3" s="91"/>
      <c r="G3" s="91"/>
      <c r="H3" s="91"/>
      <c r="I3" s="91"/>
      <c r="J3" s="91"/>
      <c r="K3" s="91"/>
      <c r="L3" s="91"/>
    </row>
    <row r="4" spans="2:15" ht="21" customHeight="1" thickBot="1" x14ac:dyDescent="0.4">
      <c r="B4" s="322" t="s">
        <v>51</v>
      </c>
      <c r="D4" s="98"/>
      <c r="E4" s="96"/>
    </row>
    <row r="5" spans="2:15" x14ac:dyDescent="0.35">
      <c r="C5" s="96"/>
      <c r="F5" s="92"/>
    </row>
    <row r="6" spans="2:15" ht="15.65" customHeight="1" x14ac:dyDescent="0.35">
      <c r="B6" s="375" t="s">
        <v>94</v>
      </c>
      <c r="C6" s="375" t="s">
        <v>1206</v>
      </c>
      <c r="D6" s="375" t="s">
        <v>1192</v>
      </c>
      <c r="E6" s="375"/>
      <c r="F6" s="375"/>
      <c r="G6" s="383" t="s">
        <v>53</v>
      </c>
      <c r="H6" s="384"/>
      <c r="I6" s="384"/>
      <c r="J6" s="384"/>
      <c r="K6" s="385"/>
      <c r="L6" s="383" t="s">
        <v>1195</v>
      </c>
      <c r="M6" s="384"/>
      <c r="N6" s="385"/>
      <c r="O6" s="380" t="s">
        <v>45</v>
      </c>
    </row>
    <row r="7" spans="2:15" ht="15.75" customHeight="1" x14ac:dyDescent="0.35">
      <c r="B7" s="375"/>
      <c r="C7" s="375"/>
      <c r="D7" s="378" t="s">
        <v>1866</v>
      </c>
      <c r="E7" s="378" t="s">
        <v>25</v>
      </c>
      <c r="F7" s="378" t="s">
        <v>17</v>
      </c>
      <c r="G7" s="377" t="s">
        <v>54</v>
      </c>
      <c r="H7" s="377"/>
      <c r="I7" s="377" t="s">
        <v>31</v>
      </c>
      <c r="J7" s="377"/>
      <c r="K7" s="377"/>
      <c r="L7" s="378" t="s">
        <v>49</v>
      </c>
      <c r="M7" s="375" t="s">
        <v>42</v>
      </c>
      <c r="N7" s="375"/>
      <c r="O7" s="381"/>
    </row>
    <row r="8" spans="2:15" ht="18" customHeight="1" thickBot="1" x14ac:dyDescent="0.4">
      <c r="B8" s="376"/>
      <c r="C8" s="376"/>
      <c r="D8" s="379"/>
      <c r="E8" s="379"/>
      <c r="F8" s="379"/>
      <c r="G8" s="295" t="s">
        <v>33</v>
      </c>
      <c r="H8" s="295" t="s">
        <v>55</v>
      </c>
      <c r="I8" s="295">
        <v>2025</v>
      </c>
      <c r="J8" s="295">
        <v>2026</v>
      </c>
      <c r="K8" s="295">
        <v>2027</v>
      </c>
      <c r="L8" s="379"/>
      <c r="M8" s="294">
        <v>2026</v>
      </c>
      <c r="N8" s="294">
        <v>2027</v>
      </c>
      <c r="O8" s="382"/>
    </row>
    <row r="9" spans="2:15" ht="16.5" customHeight="1" x14ac:dyDescent="0.35">
      <c r="B9" s="296" t="s">
        <v>56</v>
      </c>
      <c r="C9" s="296" t="s">
        <v>57</v>
      </c>
      <c r="D9" s="296" t="s">
        <v>58</v>
      </c>
      <c r="E9" s="296" t="s">
        <v>59</v>
      </c>
      <c r="F9" s="296" t="s">
        <v>60</v>
      </c>
      <c r="G9" s="296" t="s">
        <v>61</v>
      </c>
      <c r="H9" s="296" t="s">
        <v>62</v>
      </c>
      <c r="I9" s="296" t="s">
        <v>63</v>
      </c>
      <c r="J9" s="296" t="s">
        <v>64</v>
      </c>
      <c r="K9" s="296" t="s">
        <v>65</v>
      </c>
      <c r="L9" s="296" t="s">
        <v>66</v>
      </c>
      <c r="M9" s="296" t="s">
        <v>67</v>
      </c>
      <c r="N9" s="296" t="s">
        <v>68</v>
      </c>
      <c r="O9" s="296" t="s">
        <v>69</v>
      </c>
    </row>
    <row r="10" spans="2:15" ht="24.75" customHeight="1" x14ac:dyDescent="0.35">
      <c r="B10" s="153" t="s">
        <v>1872</v>
      </c>
      <c r="C10" s="323" t="s">
        <v>1873</v>
      </c>
      <c r="D10" s="153" t="s">
        <v>1169</v>
      </c>
      <c r="E10" s="153" t="s">
        <v>1169</v>
      </c>
      <c r="F10" s="153" t="s">
        <v>1169</v>
      </c>
      <c r="G10" s="153" t="s">
        <v>1169</v>
      </c>
      <c r="H10" s="153" t="s">
        <v>1169</v>
      </c>
      <c r="I10" s="153" t="s">
        <v>1169</v>
      </c>
      <c r="J10" s="153" t="s">
        <v>1169</v>
      </c>
      <c r="K10" s="153" t="s">
        <v>1169</v>
      </c>
      <c r="L10" s="186" t="s">
        <v>1193</v>
      </c>
      <c r="M10" s="153" t="s">
        <v>1064</v>
      </c>
      <c r="N10" s="153" t="s">
        <v>1064</v>
      </c>
      <c r="O10" s="187" t="s">
        <v>1194</v>
      </c>
    </row>
    <row r="11" spans="2:15" ht="16.5" customHeight="1" x14ac:dyDescent="0.35">
      <c r="B11" s="297">
        <v>71801</v>
      </c>
      <c r="C11" s="298" t="str">
        <f>IFERROR(VLOOKUP(B11,'ТЕЗ болон хөтөлбөр'!D:E,2,0),"")</f>
        <v xml:space="preserve">     Сургуулийн өмнөх боловсрол</v>
      </c>
      <c r="D11" s="299"/>
      <c r="E11" s="300"/>
      <c r="F11" s="300"/>
      <c r="G11" s="301"/>
      <c r="H11" s="300"/>
      <c r="I11" s="300"/>
      <c r="J11" s="300"/>
      <c r="K11" s="300"/>
      <c r="L11" s="302">
        <f>+'Маягт 3'!J10</f>
        <v>1037060234.6</v>
      </c>
      <c r="M11" s="302">
        <v>1140766258.0600002</v>
      </c>
      <c r="N11" s="302">
        <v>1254842883.8660004</v>
      </c>
      <c r="O11" s="183"/>
    </row>
    <row r="12" spans="2:15" ht="43.5" customHeight="1" x14ac:dyDescent="0.35">
      <c r="B12" s="217" t="s">
        <v>1057</v>
      </c>
      <c r="C12" s="217" t="str">
        <f>IFERROR(VLOOKUP(B12,'Маягт 1'!$K$8:$L$10,2,0),"")</f>
        <v>Чанартай сургуулийн өмнөх боловсролоор дамжуулан хүүхдийн цогц хөгжлийн суурийг тавина.</v>
      </c>
      <c r="D12" s="101" t="s">
        <v>1121</v>
      </c>
      <c r="E12" s="152" t="s">
        <v>1122</v>
      </c>
      <c r="F12" s="158" t="s">
        <v>105</v>
      </c>
      <c r="G12" s="158">
        <v>2022</v>
      </c>
      <c r="H12" s="158">
        <v>72.900000000000006</v>
      </c>
      <c r="I12" s="158">
        <v>75.8</v>
      </c>
      <c r="J12" s="101">
        <v>75</v>
      </c>
      <c r="K12" s="101">
        <v>80</v>
      </c>
      <c r="L12" s="183"/>
      <c r="M12" s="183"/>
      <c r="N12" s="183"/>
      <c r="O12" s="258" t="str">
        <f>+'Үр дүнгийн ШҮ'!K5</f>
        <v>Монгол улсын 2024 оны хөгжлиийн жилийн төлөвлөгөө https://legalinfo.mn/mn/detail?lawId=16759684491411&amp;showType=1</v>
      </c>
    </row>
    <row r="13" spans="2:15" ht="38.25" customHeight="1" x14ac:dyDescent="0.35">
      <c r="B13" s="217"/>
      <c r="C13" s="217"/>
      <c r="D13" s="101"/>
      <c r="E13" s="152"/>
      <c r="F13" s="158"/>
      <c r="G13" s="158"/>
      <c r="H13" s="158"/>
      <c r="I13" s="158"/>
      <c r="J13" s="101"/>
      <c r="K13" s="101"/>
      <c r="L13" s="183"/>
      <c r="M13" s="183"/>
      <c r="N13" s="183"/>
      <c r="O13" s="258"/>
    </row>
    <row r="14" spans="2:15" ht="41.25" customHeight="1" x14ac:dyDescent="0.35">
      <c r="B14" s="217"/>
      <c r="C14" s="217"/>
      <c r="D14" s="101"/>
      <c r="E14" s="152"/>
      <c r="F14" s="158"/>
      <c r="G14" s="158"/>
      <c r="H14" s="158"/>
      <c r="I14" s="158"/>
      <c r="J14" s="101"/>
      <c r="K14" s="101"/>
      <c r="L14" s="183"/>
      <c r="M14" s="183"/>
      <c r="N14" s="183"/>
      <c r="O14" s="258"/>
    </row>
    <row r="15" spans="2:15" ht="28.5" customHeight="1" x14ac:dyDescent="0.35">
      <c r="B15" s="217"/>
      <c r="C15" s="217"/>
      <c r="D15" s="101"/>
      <c r="E15" s="152"/>
      <c r="F15" s="158"/>
      <c r="G15" s="158"/>
      <c r="H15" s="158"/>
      <c r="I15" s="158"/>
      <c r="J15" s="101"/>
      <c r="K15" s="101"/>
      <c r="L15" s="183"/>
      <c r="M15" s="183"/>
      <c r="N15" s="183"/>
      <c r="O15" s="258"/>
    </row>
  </sheetData>
  <mergeCells count="13">
    <mergeCell ref="O6:O8"/>
    <mergeCell ref="I7:K7"/>
    <mergeCell ref="L7:L8"/>
    <mergeCell ref="M7:N7"/>
    <mergeCell ref="G6:K6"/>
    <mergeCell ref="L6:N6"/>
    <mergeCell ref="B6:B8"/>
    <mergeCell ref="C6:C8"/>
    <mergeCell ref="G7:H7"/>
    <mergeCell ref="D6:F6"/>
    <mergeCell ref="D7:D8"/>
    <mergeCell ref="E7:E8"/>
    <mergeCell ref="F7:F8"/>
  </mergeCells>
  <dataValidations count="2">
    <dataValidation allowBlank="1" showInputMessage="1" showErrorMessage="1" prompt="Тоо оруулахгүй_x000a_" sqref="O11 L12:N15" xr:uid="{00000000-0002-0000-0500-000000000000}"/>
    <dataValidation type="list" allowBlank="1" showInputMessage="1" showErrorMessage="1" prompt="Үр дүнгийн дугаарыг сонгоно уу" sqref="B13:B15" xr:uid="{00000000-0002-0000-0500-000001000000}">
      <formula1>$K$8:$K$15</formula1>
    </dataValidation>
  </dataValidations>
  <pageMargins left="0.7" right="0.7" top="0.75" bottom="0.75" header="0.3" footer="0.3"/>
  <pageSetup paperSize="9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'ТЕЗ болон хөтөлбөр'!$D$4:$D$165</xm:f>
          </x14:formula1>
          <xm:sqref>B11</xm:sqref>
        </x14:dataValidation>
        <x14:dataValidation type="list" allowBlank="1" showInputMessage="1" showErrorMessage="1" prompt="Үр дүнгийн дугаарыг сонгоно уу" xr:uid="{00000000-0002-0000-0500-000003000000}">
          <x14:formula1>
            <xm:f>'Маягт 1'!$K$8:$K$10</xm:f>
          </x14:formula1>
          <xm:sqref>B12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0070C0"/>
    <outlinePr summaryBelow="0" summaryRight="0"/>
    <pageSetUpPr fitToPage="1"/>
  </sheetPr>
  <dimension ref="B1:M20"/>
  <sheetViews>
    <sheetView zoomScale="90" zoomScaleNormal="90" workbookViewId="0">
      <selection activeCell="E23" sqref="E23"/>
    </sheetView>
  </sheetViews>
  <sheetFormatPr defaultColWidth="14.453125" defaultRowHeight="15" customHeight="1" x14ac:dyDescent="0.35"/>
  <cols>
    <col min="1" max="1" width="3.54296875" style="102" customWidth="1"/>
    <col min="2" max="2" width="15.81640625" style="102" customWidth="1"/>
    <col min="3" max="3" width="36.453125" style="102" customWidth="1"/>
    <col min="4" max="4" width="12.81640625" style="102" customWidth="1"/>
    <col min="5" max="5" width="43" style="102" customWidth="1"/>
    <col min="6" max="6" width="10.7265625" style="172" customWidth="1"/>
    <col min="7" max="7" width="8.81640625" style="102" bestFit="1" customWidth="1"/>
    <col min="8" max="8" width="11.1796875" style="102" bestFit="1" customWidth="1"/>
    <col min="9" max="9" width="12.54296875" style="102" customWidth="1"/>
    <col min="10" max="10" width="20.54296875" style="102" customWidth="1"/>
    <col min="11" max="11" width="18.453125" style="102" customWidth="1"/>
    <col min="12" max="12" width="25.08984375" style="102" customWidth="1"/>
    <col min="13" max="16384" width="14.453125" style="102"/>
  </cols>
  <sheetData>
    <row r="1" spans="2:13" ht="15" customHeight="1" x14ac:dyDescent="0.3">
      <c r="B1" s="103"/>
      <c r="C1" s="104"/>
      <c r="D1" s="105"/>
      <c r="E1" s="104"/>
      <c r="F1" s="106"/>
      <c r="G1" s="104"/>
      <c r="H1" s="104"/>
      <c r="I1" s="104"/>
      <c r="J1" s="104"/>
      <c r="K1" s="104"/>
      <c r="L1" s="326" t="s">
        <v>1869</v>
      </c>
      <c r="M1" s="107"/>
    </row>
    <row r="2" spans="2:13" ht="19.5" customHeight="1" thickBot="1" x14ac:dyDescent="0.4">
      <c r="B2" s="324" t="s">
        <v>1174</v>
      </c>
      <c r="D2" s="74"/>
      <c r="E2" s="74"/>
      <c r="F2" s="170"/>
      <c r="G2" s="74"/>
      <c r="H2" s="74"/>
      <c r="I2" s="74"/>
      <c r="J2" s="74"/>
      <c r="K2" s="74"/>
      <c r="L2" s="74"/>
      <c r="M2" s="74"/>
    </row>
    <row r="3" spans="2:13" s="108" customFormat="1" ht="22.5" customHeight="1" thickTop="1" x14ac:dyDescent="0.35">
      <c r="B3" s="325" t="s">
        <v>70</v>
      </c>
      <c r="E3" s="110" t="str">
        <f>+'Маягт 4'!G3</f>
        <v>Сонгох ▼</v>
      </c>
      <c r="F3" s="171"/>
      <c r="G3" s="111"/>
    </row>
    <row r="4" spans="2:13" ht="21.75" customHeight="1" x14ac:dyDescent="0.35">
      <c r="B4" s="325" t="s">
        <v>1178</v>
      </c>
      <c r="E4" s="169">
        <f>+J10+J15</f>
        <v>1037060234.6</v>
      </c>
    </row>
    <row r="6" spans="2:13" s="181" customFormat="1" ht="27" customHeight="1" x14ac:dyDescent="0.35">
      <c r="B6" s="390" t="s">
        <v>94</v>
      </c>
      <c r="C6" s="386" t="s">
        <v>81</v>
      </c>
      <c r="D6" s="386" t="s">
        <v>94</v>
      </c>
      <c r="E6" s="386" t="s">
        <v>25</v>
      </c>
      <c r="F6" s="386" t="s">
        <v>17</v>
      </c>
      <c r="G6" s="388" t="s">
        <v>1065</v>
      </c>
      <c r="H6" s="392"/>
      <c r="I6" s="335" t="s">
        <v>31</v>
      </c>
      <c r="J6" s="386" t="s">
        <v>72</v>
      </c>
      <c r="K6" s="388" t="s">
        <v>73</v>
      </c>
      <c r="L6" s="388"/>
    </row>
    <row r="7" spans="2:13" s="181" customFormat="1" ht="25.5" customHeight="1" thickBot="1" x14ac:dyDescent="0.4">
      <c r="B7" s="391"/>
      <c r="C7" s="387"/>
      <c r="D7" s="389"/>
      <c r="E7" s="387"/>
      <c r="F7" s="387"/>
      <c r="G7" s="336" t="s">
        <v>33</v>
      </c>
      <c r="H7" s="336" t="s">
        <v>55</v>
      </c>
      <c r="I7" s="336">
        <v>2025</v>
      </c>
      <c r="J7" s="387"/>
      <c r="K7" s="337" t="s">
        <v>1066</v>
      </c>
      <c r="L7" s="337" t="s">
        <v>1067</v>
      </c>
    </row>
    <row r="8" spans="2:13" s="112" customFormat="1" ht="12.75" customHeight="1" x14ac:dyDescent="0.35">
      <c r="B8" s="296" t="s">
        <v>56</v>
      </c>
      <c r="C8" s="296" t="s">
        <v>57</v>
      </c>
      <c r="D8" s="296" t="s">
        <v>58</v>
      </c>
      <c r="E8" s="296" t="s">
        <v>59</v>
      </c>
      <c r="F8" s="296" t="s">
        <v>60</v>
      </c>
      <c r="G8" s="296" t="s">
        <v>61</v>
      </c>
      <c r="H8" s="296" t="s">
        <v>62</v>
      </c>
      <c r="I8" s="296" t="s">
        <v>63</v>
      </c>
      <c r="J8" s="296" t="s">
        <v>64</v>
      </c>
      <c r="K8" s="296" t="s">
        <v>65</v>
      </c>
      <c r="L8" s="296" t="s">
        <v>66</v>
      </c>
    </row>
    <row r="9" spans="2:13" s="112" customFormat="1" ht="20.25" customHeight="1" x14ac:dyDescent="0.35">
      <c r="B9" s="93" t="s">
        <v>1874</v>
      </c>
      <c r="C9" s="93" t="s">
        <v>1874</v>
      </c>
      <c r="D9" s="93" t="s">
        <v>1874</v>
      </c>
      <c r="E9" s="93" t="s">
        <v>1874</v>
      </c>
      <c r="F9" s="93" t="s">
        <v>1169</v>
      </c>
      <c r="G9" s="93" t="s">
        <v>1169</v>
      </c>
      <c r="H9" s="93" t="s">
        <v>1169</v>
      </c>
      <c r="I9" s="93" t="s">
        <v>1169</v>
      </c>
      <c r="J9" s="94" t="s">
        <v>1875</v>
      </c>
      <c r="K9" s="94" t="s">
        <v>1875</v>
      </c>
      <c r="L9" s="94" t="s">
        <v>1875</v>
      </c>
    </row>
    <row r="10" spans="2:13" s="112" customFormat="1" ht="20.25" customHeight="1" x14ac:dyDescent="0.35">
      <c r="B10" s="297">
        <v>71801</v>
      </c>
      <c r="C10" s="298" t="str">
        <f>IFERROR(VLOOKUP(B10,'ТЕЗ болон хөтөлбөр'!D:E,2,0),"")</f>
        <v xml:space="preserve">     Сургуулийн өмнөх боловсрол</v>
      </c>
      <c r="D10" s="300"/>
      <c r="E10" s="300"/>
      <c r="F10" s="299"/>
      <c r="G10" s="301"/>
      <c r="H10" s="301"/>
      <c r="I10" s="301"/>
      <c r="J10" s="302">
        <v>1037060234.6</v>
      </c>
      <c r="K10" s="302">
        <v>1036914673.9</v>
      </c>
      <c r="L10" s="302">
        <v>145560.70000000001</v>
      </c>
    </row>
    <row r="11" spans="2:13" s="210" customFormat="1" ht="27.75" customHeight="1" collapsed="1" x14ac:dyDescent="0.35">
      <c r="B11" s="224" t="s">
        <v>1145</v>
      </c>
      <c r="C11" s="207" t="s">
        <v>1058</v>
      </c>
      <c r="D11" s="206" t="s">
        <v>1198</v>
      </c>
      <c r="E11" s="152" t="s">
        <v>1151</v>
      </c>
      <c r="F11" s="158" t="s">
        <v>47</v>
      </c>
      <c r="G11" s="152">
        <v>2023</v>
      </c>
      <c r="H11" s="209">
        <v>250457</v>
      </c>
      <c r="I11" s="209">
        <v>260000</v>
      </c>
      <c r="J11" s="208">
        <f>+K11+L11</f>
        <v>1032990673.9</v>
      </c>
      <c r="K11" s="209">
        <f>+'Маягт 4'!J11+'Маягт 4'!J13+'Маягт 4'!J14+'Маягт 4'!J15+'Маягт 4'!J16+'Маягт 4'!J17+'Маягт 4'!J18+'Маягт 4'!J19+'Маягт 4'!J20</f>
        <v>1032990673.9</v>
      </c>
      <c r="L11" s="209"/>
    </row>
    <row r="12" spans="2:13" s="210" customFormat="1" ht="29.25" customHeight="1" x14ac:dyDescent="0.35">
      <c r="B12" s="224" t="s">
        <v>1146</v>
      </c>
      <c r="C12" s="207" t="s">
        <v>1059</v>
      </c>
      <c r="D12" s="206" t="s">
        <v>1199</v>
      </c>
      <c r="E12" s="152" t="s">
        <v>1149</v>
      </c>
      <c r="F12" s="158" t="s">
        <v>47</v>
      </c>
      <c r="G12" s="152">
        <v>2023</v>
      </c>
      <c r="H12" s="152">
        <v>15567</v>
      </c>
      <c r="I12" s="152">
        <v>16000</v>
      </c>
      <c r="J12" s="208">
        <f t="shared" ref="J12:J14" si="0">+K12+L12</f>
        <v>0</v>
      </c>
      <c r="K12" s="209"/>
      <c r="L12" s="209"/>
    </row>
    <row r="13" spans="2:13" s="210" customFormat="1" ht="30" customHeight="1" collapsed="1" x14ac:dyDescent="0.35">
      <c r="B13" s="224" t="s">
        <v>1147</v>
      </c>
      <c r="C13" s="207" t="s">
        <v>1060</v>
      </c>
      <c r="D13" s="206" t="s">
        <v>1200</v>
      </c>
      <c r="E13" s="152" t="s">
        <v>1210</v>
      </c>
      <c r="F13" s="158" t="s">
        <v>47</v>
      </c>
      <c r="G13" s="152">
        <v>2023</v>
      </c>
      <c r="H13" s="152">
        <v>25</v>
      </c>
      <c r="I13" s="152">
        <v>30</v>
      </c>
      <c r="J13" s="208">
        <f t="shared" si="0"/>
        <v>4509.8999999999996</v>
      </c>
      <c r="K13" s="209"/>
      <c r="L13" s="209">
        <f>+'Маягт 4'!K22</f>
        <v>4509.8999999999996</v>
      </c>
    </row>
    <row r="14" spans="2:13" s="210" customFormat="1" ht="29.25" customHeight="1" x14ac:dyDescent="0.35">
      <c r="B14" s="224" t="s">
        <v>1148</v>
      </c>
      <c r="C14" s="207" t="s">
        <v>1061</v>
      </c>
      <c r="D14" s="206" t="s">
        <v>1201</v>
      </c>
      <c r="E14" s="152" t="s">
        <v>1183</v>
      </c>
      <c r="F14" s="158" t="s">
        <v>47</v>
      </c>
      <c r="G14" s="152">
        <v>2023</v>
      </c>
      <c r="H14" s="152">
        <v>20</v>
      </c>
      <c r="I14" s="152">
        <v>15</v>
      </c>
      <c r="J14" s="208">
        <f t="shared" si="0"/>
        <v>29419.800000000003</v>
      </c>
      <c r="K14" s="209"/>
      <c r="L14" s="209">
        <f>+'Маягт 4'!K23</f>
        <v>29419.800000000003</v>
      </c>
    </row>
    <row r="15" spans="2:13" s="112" customFormat="1" ht="20.25" customHeight="1" x14ac:dyDescent="0.35">
      <c r="B15" s="297">
        <v>71802</v>
      </c>
      <c r="C15" s="298" t="str">
        <f>IFERROR(VLOOKUP(B15,'ТЕЗ болон хөтөлбөр'!D:E,2,0),"")</f>
        <v xml:space="preserve">     Ерөнхий боловсрол</v>
      </c>
      <c r="D15" s="300"/>
      <c r="E15" s="300"/>
      <c r="F15" s="299"/>
      <c r="G15" s="301"/>
      <c r="H15" s="301"/>
      <c r="I15" s="301"/>
      <c r="J15" s="301"/>
      <c r="K15" s="301"/>
      <c r="L15" s="301"/>
    </row>
    <row r="16" spans="2:13" ht="15" customHeight="1" x14ac:dyDescent="0.35">
      <c r="B16" s="327"/>
      <c r="C16" s="327"/>
      <c r="D16" s="327"/>
      <c r="E16" s="327"/>
      <c r="F16" s="328"/>
      <c r="G16" s="327"/>
      <c r="H16" s="327"/>
      <c r="I16" s="327"/>
      <c r="J16" s="327"/>
      <c r="K16" s="327"/>
      <c r="L16" s="327"/>
    </row>
    <row r="17" spans="2:12" ht="15" customHeight="1" x14ac:dyDescent="0.35">
      <c r="B17" s="327"/>
      <c r="C17" s="327"/>
      <c r="D17" s="327"/>
      <c r="E17" s="327"/>
      <c r="F17" s="328"/>
      <c r="G17" s="327"/>
      <c r="H17" s="327"/>
      <c r="I17" s="327"/>
      <c r="J17" s="327"/>
      <c r="K17" s="327"/>
      <c r="L17" s="327"/>
    </row>
    <row r="18" spans="2:12" ht="15" customHeight="1" x14ac:dyDescent="0.35">
      <c r="B18" s="327"/>
      <c r="C18" s="327"/>
      <c r="D18" s="327"/>
      <c r="E18" s="327"/>
      <c r="F18" s="328"/>
      <c r="G18" s="327"/>
      <c r="H18" s="327"/>
      <c r="I18" s="327"/>
      <c r="J18" s="327"/>
      <c r="K18" s="327"/>
      <c r="L18" s="327"/>
    </row>
    <row r="19" spans="2:12" ht="15" customHeight="1" x14ac:dyDescent="0.35">
      <c r="B19" s="327"/>
      <c r="C19" s="327"/>
      <c r="D19" s="327"/>
      <c r="E19" s="327"/>
      <c r="F19" s="328"/>
      <c r="G19" s="327"/>
      <c r="H19" s="327"/>
      <c r="I19" s="327"/>
      <c r="J19" s="327"/>
      <c r="K19" s="327"/>
      <c r="L19" s="327"/>
    </row>
    <row r="20" spans="2:12" ht="15" customHeight="1" x14ac:dyDescent="0.35">
      <c r="B20" s="327"/>
      <c r="C20" s="327"/>
      <c r="D20" s="327"/>
      <c r="E20" s="327"/>
      <c r="F20" s="328"/>
      <c r="G20" s="327"/>
      <c r="H20" s="327"/>
      <c r="I20" s="327"/>
      <c r="J20" s="327"/>
      <c r="K20" s="327"/>
      <c r="L20" s="327"/>
    </row>
  </sheetData>
  <dataConsolidate/>
  <mergeCells count="8">
    <mergeCell ref="J6:J7"/>
    <mergeCell ref="K6:L6"/>
    <mergeCell ref="D6:D7"/>
    <mergeCell ref="B6:B7"/>
    <mergeCell ref="C6:C7"/>
    <mergeCell ref="E6:E7"/>
    <mergeCell ref="F6:F7"/>
    <mergeCell ref="G6:H6"/>
  </mergeCells>
  <phoneticPr fontId="12" type="noConversion"/>
  <dataValidations count="1">
    <dataValidation type="list" allowBlank="1" showInputMessage="1" showErrorMessage="1" sqref="B10 B15" xr:uid="{00000000-0002-0000-0600-000000000000}">
      <formula1>#REF!</formula1>
    </dataValidation>
  </dataValidations>
  <pageMargins left="0.25" right="0.25" top="0.75" bottom="0.75" header="0.3" footer="0.3"/>
  <pageSetup paperSize="8" scale="5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'Гарц болон ШҮ'!$E$5:$E$8</xm:f>
          </x14:formula1>
          <xm:sqref>D11:D14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00B050"/>
  </sheetPr>
  <dimension ref="B1:N32"/>
  <sheetViews>
    <sheetView zoomScale="80" zoomScaleNormal="80" workbookViewId="0">
      <selection activeCell="M19" sqref="M19"/>
    </sheetView>
  </sheetViews>
  <sheetFormatPr defaultColWidth="9.1796875" defaultRowHeight="14.5" x14ac:dyDescent="0.35"/>
  <cols>
    <col min="1" max="1" width="4" style="123" customWidth="1"/>
    <col min="2" max="2" width="13.1796875" style="125" customWidth="1"/>
    <col min="3" max="3" width="29.54296875" style="123" customWidth="1"/>
    <col min="4" max="4" width="14.1796875" style="132" customWidth="1"/>
    <col min="5" max="5" width="27.6328125" style="123" customWidth="1"/>
    <col min="6" max="6" width="17.08984375" style="132" customWidth="1"/>
    <col min="7" max="7" width="30.81640625" style="123" customWidth="1"/>
    <col min="8" max="8" width="15.453125" style="127" customWidth="1"/>
    <col min="9" max="9" width="27.36328125" style="123" customWidth="1"/>
    <col min="10" max="10" width="17.7265625" style="123" customWidth="1"/>
    <col min="11" max="11" width="17.1796875" style="123" customWidth="1"/>
    <col min="12" max="12" width="20.7265625" style="123" customWidth="1"/>
    <col min="13" max="16384" width="9.1796875" style="123"/>
  </cols>
  <sheetData>
    <row r="1" spans="2:14" s="14" customFormat="1" ht="15" customHeight="1" x14ac:dyDescent="0.3">
      <c r="B1" s="75"/>
      <c r="C1" s="10"/>
      <c r="D1" s="12"/>
      <c r="E1" s="11"/>
      <c r="F1" s="12"/>
      <c r="G1" s="12"/>
      <c r="H1" s="12"/>
      <c r="I1" s="330"/>
      <c r="J1" s="120"/>
      <c r="K1" s="345" t="s">
        <v>1869</v>
      </c>
      <c r="L1" s="9"/>
      <c r="M1" s="9"/>
      <c r="N1" s="9"/>
    </row>
    <row r="2" spans="2:14" ht="18" thickBot="1" x14ac:dyDescent="0.4">
      <c r="B2" s="315" t="s">
        <v>1870</v>
      </c>
      <c r="C2" s="121"/>
      <c r="D2" s="122"/>
      <c r="E2" s="121"/>
      <c r="F2" s="122"/>
      <c r="G2" s="121"/>
      <c r="H2" s="122"/>
      <c r="I2" s="121"/>
      <c r="J2" s="121"/>
      <c r="K2" s="121"/>
      <c r="L2" s="121"/>
      <c r="M2" s="121"/>
      <c r="N2" s="121"/>
    </row>
    <row r="3" spans="2:14" ht="18" thickTop="1" x14ac:dyDescent="0.35">
      <c r="B3" s="329" t="s">
        <v>70</v>
      </c>
      <c r="C3" s="13"/>
      <c r="D3" s="76"/>
      <c r="F3" s="76"/>
      <c r="G3" s="124" t="str">
        <f>+'Маягт 5'!F3</f>
        <v>Сонгох ▼</v>
      </c>
      <c r="H3" s="76"/>
      <c r="I3" s="13"/>
      <c r="J3" s="13"/>
      <c r="K3" s="13"/>
      <c r="L3" s="13"/>
      <c r="M3" s="13"/>
      <c r="N3" s="13"/>
    </row>
    <row r="4" spans="2:14" ht="17.5" x14ac:dyDescent="0.35">
      <c r="B4" s="329" t="s">
        <v>1181</v>
      </c>
      <c r="C4" s="14"/>
      <c r="D4" s="77"/>
      <c r="E4" s="15"/>
      <c r="F4" s="77"/>
      <c r="G4" s="204">
        <f>+J24</f>
        <v>1036914673.9</v>
      </c>
      <c r="H4" s="77"/>
      <c r="I4" s="14"/>
      <c r="J4" s="14"/>
      <c r="K4" s="14"/>
      <c r="L4" s="14"/>
      <c r="M4" s="14"/>
      <c r="N4" s="14"/>
    </row>
    <row r="5" spans="2:14" ht="17.5" x14ac:dyDescent="0.35">
      <c r="B5" s="329" t="s">
        <v>1182</v>
      </c>
      <c r="C5" s="14"/>
      <c r="D5" s="77"/>
      <c r="E5" s="15"/>
      <c r="F5" s="77"/>
      <c r="G5" s="204">
        <f>+K24</f>
        <v>33929.700000000004</v>
      </c>
      <c r="H5" s="77"/>
      <c r="I5" s="14"/>
      <c r="J5" s="14"/>
      <c r="K5" s="14"/>
      <c r="L5" s="14"/>
      <c r="M5" s="14"/>
      <c r="N5" s="14"/>
    </row>
    <row r="6" spans="2:14" x14ac:dyDescent="0.35">
      <c r="C6" s="126"/>
      <c r="D6" s="127"/>
      <c r="E6" s="128"/>
      <c r="F6" s="127"/>
      <c r="G6" s="126"/>
      <c r="I6" s="126"/>
    </row>
    <row r="7" spans="2:14" s="129" customFormat="1" ht="39" customHeight="1" thickBot="1" x14ac:dyDescent="0.4">
      <c r="B7" s="339" t="s">
        <v>94</v>
      </c>
      <c r="C7" s="339" t="s">
        <v>827</v>
      </c>
      <c r="D7" s="339" t="s">
        <v>77</v>
      </c>
      <c r="E7" s="339" t="s">
        <v>48</v>
      </c>
      <c r="F7" s="339" t="s">
        <v>78</v>
      </c>
      <c r="G7" s="339" t="s">
        <v>74</v>
      </c>
      <c r="H7" s="339" t="s">
        <v>1068</v>
      </c>
      <c r="I7" s="339" t="s">
        <v>75</v>
      </c>
      <c r="J7" s="340" t="s">
        <v>1158</v>
      </c>
      <c r="K7" s="339" t="s">
        <v>1159</v>
      </c>
    </row>
    <row r="8" spans="2:14" s="129" customFormat="1" ht="15" customHeight="1" x14ac:dyDescent="0.35">
      <c r="B8" s="296" t="s">
        <v>56</v>
      </c>
      <c r="C8" s="296" t="s">
        <v>57</v>
      </c>
      <c r="D8" s="296" t="s">
        <v>58</v>
      </c>
      <c r="E8" s="296" t="s">
        <v>59</v>
      </c>
      <c r="F8" s="296" t="s">
        <v>60</v>
      </c>
      <c r="G8" s="296" t="s">
        <v>61</v>
      </c>
      <c r="H8" s="296" t="s">
        <v>62</v>
      </c>
      <c r="I8" s="296" t="s">
        <v>63</v>
      </c>
      <c r="J8" s="338" t="s">
        <v>64</v>
      </c>
      <c r="K8" s="296" t="s">
        <v>65</v>
      </c>
    </row>
    <row r="9" spans="2:14" ht="13.5" customHeight="1" x14ac:dyDescent="0.35">
      <c r="B9" s="153" t="s">
        <v>825</v>
      </c>
      <c r="C9" s="153" t="s">
        <v>1871</v>
      </c>
      <c r="D9" s="153" t="s">
        <v>1047</v>
      </c>
      <c r="E9" s="153" t="s">
        <v>1871</v>
      </c>
      <c r="F9" s="153" t="s">
        <v>1047</v>
      </c>
      <c r="G9" s="153" t="s">
        <v>1871</v>
      </c>
      <c r="H9" s="153" t="s">
        <v>1047</v>
      </c>
      <c r="I9" s="153" t="s">
        <v>1871</v>
      </c>
      <c r="J9" s="205" t="s">
        <v>1064</v>
      </c>
      <c r="K9" s="153" t="s">
        <v>1063</v>
      </c>
    </row>
    <row r="10" spans="2:14" s="185" customFormat="1" ht="14.25" customHeight="1" x14ac:dyDescent="0.35">
      <c r="B10" s="303"/>
      <c r="C10" s="303"/>
      <c r="D10" s="303"/>
      <c r="E10" s="303"/>
      <c r="F10" s="303" t="s">
        <v>1851</v>
      </c>
      <c r="G10" s="303" t="s">
        <v>1081</v>
      </c>
      <c r="H10" s="303"/>
      <c r="I10" s="303"/>
      <c r="J10" s="303">
        <f>+J11</f>
        <v>3259195.7</v>
      </c>
      <c r="K10" s="303">
        <f>+K11</f>
        <v>0</v>
      </c>
    </row>
    <row r="11" spans="2:14" s="185" customFormat="1" ht="18.75" customHeight="1" x14ac:dyDescent="0.35">
      <c r="B11" s="259">
        <v>71801</v>
      </c>
      <c r="C11" s="151" t="str">
        <f>IFERROR(VLOOKUP(B11,'ТЕЗ болон хөтөлбөр'!D:E,2,0),"")</f>
        <v xml:space="preserve">     Сургуулийн өмнөх боловсрол</v>
      </c>
      <c r="D11" s="260" t="s">
        <v>1145</v>
      </c>
      <c r="E11" s="264" t="str">
        <f>IFERROR(VLOOKUP(D11, 'Маягт 3'!$B$11:$C$14,2),"")</f>
        <v>Цэцэрлэгийн үндсэн анги хичээллүүлэх</v>
      </c>
      <c r="F11" s="261" t="s">
        <v>1135</v>
      </c>
      <c r="G11" s="262" t="s">
        <v>1141</v>
      </c>
      <c r="H11" s="261" t="s">
        <v>1136</v>
      </c>
      <c r="I11" s="262" t="s">
        <v>1137</v>
      </c>
      <c r="J11" s="266">
        <v>3259195.7</v>
      </c>
      <c r="K11" s="263"/>
    </row>
    <row r="12" spans="2:14" s="185" customFormat="1" ht="15" customHeight="1" x14ac:dyDescent="0.35">
      <c r="B12" s="303"/>
      <c r="C12" s="303"/>
      <c r="D12" s="303"/>
      <c r="E12" s="303" t="str">
        <f>IFERROR(VLOOKUP(D12,'Гарц болон ШҮ'!$C$4:$D$8,2,0),"")</f>
        <v/>
      </c>
      <c r="F12" s="304" t="s">
        <v>1860</v>
      </c>
      <c r="G12" s="303" t="s">
        <v>1852</v>
      </c>
      <c r="H12" s="304"/>
      <c r="I12" s="303"/>
      <c r="J12" s="303">
        <f>SUM(J13:J23)</f>
        <v>1033655478.1999999</v>
      </c>
      <c r="K12" s="303">
        <f>SUM(K13:K23)</f>
        <v>33929.700000000004</v>
      </c>
    </row>
    <row r="13" spans="2:14" ht="25" x14ac:dyDescent="0.35">
      <c r="B13" s="259">
        <v>71801</v>
      </c>
      <c r="C13" s="151" t="str">
        <f>IFERROR(VLOOKUP(B13,'ТЕЗ болон хөтөлбөр'!D:E,2,0),"")</f>
        <v xml:space="preserve">     Сургуулийн өмнөх боловсрол</v>
      </c>
      <c r="D13" s="260" t="s">
        <v>1145</v>
      </c>
      <c r="E13" s="264" t="s">
        <v>1058</v>
      </c>
      <c r="F13" s="131" t="s">
        <v>1853</v>
      </c>
      <c r="G13" s="130" t="s">
        <v>1138</v>
      </c>
      <c r="H13" s="131" t="s">
        <v>1139</v>
      </c>
      <c r="I13" s="130" t="s">
        <v>1854</v>
      </c>
      <c r="J13" s="267">
        <v>7740390.2999999998</v>
      </c>
      <c r="K13" s="160"/>
    </row>
    <row r="14" spans="2:14" ht="25" x14ac:dyDescent="0.35">
      <c r="B14" s="259">
        <v>71801</v>
      </c>
      <c r="C14" s="151" t="str">
        <f>IFERROR(VLOOKUP(B14,'ТЕЗ болон хөтөлбөр'!D:E,2,0),"")</f>
        <v xml:space="preserve">     Сургуулийн өмнөх боловсрол</v>
      </c>
      <c r="D14" s="260" t="s">
        <v>1145</v>
      </c>
      <c r="E14" s="264" t="s">
        <v>1058</v>
      </c>
      <c r="F14" s="131" t="s">
        <v>1140</v>
      </c>
      <c r="G14" s="161" t="s">
        <v>1142</v>
      </c>
      <c r="H14" s="268">
        <v>80802</v>
      </c>
      <c r="I14" s="130" t="s">
        <v>1854</v>
      </c>
      <c r="J14" s="267">
        <v>42430807</v>
      </c>
      <c r="K14" s="160"/>
    </row>
    <row r="15" spans="2:14" ht="25" x14ac:dyDescent="0.35">
      <c r="B15" s="259">
        <v>71801</v>
      </c>
      <c r="C15" s="151" t="str">
        <f>IFERROR(VLOOKUP(B15,'ТЕЗ болон хөтөлбөр'!D:E,2,0),"")</f>
        <v xml:space="preserve">     Сургуулийн өмнөх боловсрол</v>
      </c>
      <c r="D15" s="260" t="s">
        <v>1145</v>
      </c>
      <c r="E15" s="264" t="s">
        <v>1058</v>
      </c>
      <c r="F15" s="265" t="s">
        <v>1150</v>
      </c>
      <c r="G15" s="159" t="s">
        <v>1143</v>
      </c>
      <c r="H15" s="131">
        <v>81845</v>
      </c>
      <c r="I15" s="130" t="s">
        <v>1861</v>
      </c>
      <c r="J15" s="267">
        <v>749971.7</v>
      </c>
      <c r="K15" s="160"/>
    </row>
    <row r="16" spans="2:14" ht="25" x14ac:dyDescent="0.35">
      <c r="B16" s="259">
        <v>71801</v>
      </c>
      <c r="C16" s="151" t="str">
        <f>IFERROR(VLOOKUP(B16,'ТЕЗ болон хөтөлбөр'!D:E,2,0),"")</f>
        <v xml:space="preserve">     Сургуулийн өмнөх боловсрол</v>
      </c>
      <c r="D16" s="260" t="s">
        <v>1145</v>
      </c>
      <c r="E16" s="264" t="s">
        <v>1058</v>
      </c>
      <c r="F16" s="131">
        <v>11479</v>
      </c>
      <c r="G16" s="130" t="s">
        <v>1144</v>
      </c>
      <c r="H16" s="131">
        <v>81807</v>
      </c>
      <c r="I16" s="130" t="s">
        <v>1862</v>
      </c>
      <c r="J16" s="267">
        <v>79259752.5</v>
      </c>
      <c r="K16" s="160"/>
    </row>
    <row r="17" spans="2:11" ht="25" x14ac:dyDescent="0.35">
      <c r="B17" s="259">
        <v>71801</v>
      </c>
      <c r="C17" s="151" t="str">
        <f>IFERROR(VLOOKUP(B17,'ТЕЗ болон хөтөлбөр'!D:E,2,0),"")</f>
        <v xml:space="preserve">     Сургуулийн өмнөх боловсрол</v>
      </c>
      <c r="D17" s="260" t="s">
        <v>1145</v>
      </c>
      <c r="E17" s="264" t="s">
        <v>1058</v>
      </c>
      <c r="F17" s="131">
        <v>11479</v>
      </c>
      <c r="G17" s="130" t="s">
        <v>1144</v>
      </c>
      <c r="H17" s="131">
        <v>81855</v>
      </c>
      <c r="I17" s="130" t="s">
        <v>1855</v>
      </c>
      <c r="J17" s="267">
        <v>815228372.10000002</v>
      </c>
      <c r="K17" s="160"/>
    </row>
    <row r="18" spans="2:11" ht="25" x14ac:dyDescent="0.35">
      <c r="B18" s="259">
        <v>71801</v>
      </c>
      <c r="C18" s="151" t="str">
        <f>IFERROR(VLOOKUP(B18,'ТЕЗ болон хөтөлбөр'!D:E,2,0),"")</f>
        <v xml:space="preserve">     Сургуулийн өмнөх боловсрол</v>
      </c>
      <c r="D18" s="260" t="s">
        <v>1145</v>
      </c>
      <c r="E18" s="264" t="s">
        <v>1058</v>
      </c>
      <c r="F18" s="131">
        <v>11479</v>
      </c>
      <c r="G18" s="130" t="s">
        <v>1144</v>
      </c>
      <c r="H18" s="131">
        <v>81857</v>
      </c>
      <c r="I18" s="130" t="s">
        <v>1856</v>
      </c>
      <c r="J18" s="267">
        <v>5978445.7999999998</v>
      </c>
      <c r="K18" s="160"/>
    </row>
    <row r="19" spans="2:11" ht="25" x14ac:dyDescent="0.35">
      <c r="B19" s="259">
        <v>71801</v>
      </c>
      <c r="C19" s="151" t="str">
        <f>IFERROR(VLOOKUP(B19,'ТЕЗ болон хөтөлбөр'!D:E,2,0),"")</f>
        <v xml:space="preserve">     Сургуулийн өмнөх боловсрол</v>
      </c>
      <c r="D19" s="260" t="s">
        <v>1145</v>
      </c>
      <c r="E19" s="264" t="s">
        <v>1058</v>
      </c>
      <c r="F19" s="131">
        <v>11479</v>
      </c>
      <c r="G19" s="130" t="s">
        <v>1144</v>
      </c>
      <c r="H19" s="131">
        <v>81858</v>
      </c>
      <c r="I19" s="130" t="s">
        <v>1857</v>
      </c>
      <c r="J19" s="267">
        <v>15043738.800000001</v>
      </c>
      <c r="K19" s="160"/>
    </row>
    <row r="20" spans="2:11" ht="25" x14ac:dyDescent="0.35">
      <c r="B20" s="259">
        <v>71801</v>
      </c>
      <c r="C20" s="151" t="str">
        <f>IFERROR(VLOOKUP(B20,'ТЕЗ болон хөтөлбөр'!D:E,2,0),"")</f>
        <v xml:space="preserve">     Сургуулийн өмнөх боловсрол</v>
      </c>
      <c r="D20" s="260" t="s">
        <v>1145</v>
      </c>
      <c r="E20" s="264" t="s">
        <v>1058</v>
      </c>
      <c r="F20" s="131">
        <v>11479</v>
      </c>
      <c r="G20" s="130" t="s">
        <v>1144</v>
      </c>
      <c r="H20" s="131">
        <v>81860</v>
      </c>
      <c r="I20" s="130" t="s">
        <v>1859</v>
      </c>
      <c r="J20" s="267">
        <v>63300000</v>
      </c>
      <c r="K20" s="160"/>
    </row>
    <row r="21" spans="2:11" ht="25" x14ac:dyDescent="0.35">
      <c r="B21" s="259">
        <v>71801</v>
      </c>
      <c r="C21" s="151" t="str">
        <f>IFERROR(VLOOKUP(B21,'ТЕЗ болон хөтөлбөр'!D:E,2,0),"")</f>
        <v xml:space="preserve">     Сургуулийн өмнөх боловсрол</v>
      </c>
      <c r="D21" s="260" t="s">
        <v>1145</v>
      </c>
      <c r="E21" s="264" t="s">
        <v>1058</v>
      </c>
      <c r="F21" s="131">
        <v>11479</v>
      </c>
      <c r="G21" s="130" t="s">
        <v>1144</v>
      </c>
      <c r="H21" s="131">
        <v>81859</v>
      </c>
      <c r="I21" s="130" t="s">
        <v>1858</v>
      </c>
      <c r="J21" s="267">
        <v>3924000</v>
      </c>
      <c r="K21" s="160"/>
    </row>
    <row r="22" spans="2:11" s="185" customFormat="1" ht="15.75" customHeight="1" x14ac:dyDescent="0.35">
      <c r="B22" s="259">
        <v>71801</v>
      </c>
      <c r="C22" s="151" t="str">
        <f>IFERROR(VLOOKUP(B22,'ТЕЗ болон хөтөлбөр'!D:E,2,0),"")</f>
        <v xml:space="preserve">     Сургуулийн өмнөх боловсрол</v>
      </c>
      <c r="D22" s="260" t="s">
        <v>1147</v>
      </c>
      <c r="E22" s="264" t="str">
        <f>IFERROR(VLOOKUP(D22,'Гарц болон ШҮ'!$C$4:$D$8,2,0),"")</f>
        <v>Цэцэрлэгийн сургалтын орчны чанарыг сайжруулах</v>
      </c>
      <c r="F22" s="131">
        <v>11479</v>
      </c>
      <c r="G22" s="130" t="s">
        <v>1144</v>
      </c>
      <c r="H22" s="261"/>
      <c r="I22" s="262"/>
      <c r="J22" s="263"/>
      <c r="K22" s="263">
        <f>+'Маягт 5'!N25+'Маягт 5'!N29+'Маягт 5'!N34</f>
        <v>4509.8999999999996</v>
      </c>
    </row>
    <row r="23" spans="2:11" s="185" customFormat="1" ht="15.75" customHeight="1" x14ac:dyDescent="0.35">
      <c r="B23" s="259">
        <v>71801</v>
      </c>
      <c r="C23" s="151" t="str">
        <f>IFERROR(VLOOKUP(B23,'ТЕЗ болон хөтөлбөр'!D:E,2,0),"")</f>
        <v xml:space="preserve">     Сургуулийн өмнөх боловсрол</v>
      </c>
      <c r="D23" s="260" t="s">
        <v>1148</v>
      </c>
      <c r="E23" s="264" t="str">
        <f>IFERROR(VLOOKUP(D23,'Гарц болон ШҮ'!$C$4:$D$8,2,0),"")</f>
        <v>Цэцэрлэгийн хүртээмжийг нэмэгдүүлэх</v>
      </c>
      <c r="F23" s="261"/>
      <c r="G23" s="262"/>
      <c r="H23" s="261"/>
      <c r="I23" s="262"/>
      <c r="J23" s="263"/>
      <c r="K23" s="263">
        <f>+'Маягт 5'!M22</f>
        <v>29419.800000000003</v>
      </c>
    </row>
    <row r="24" spans="2:11" x14ac:dyDescent="0.35">
      <c r="B24" s="393" t="s">
        <v>1123</v>
      </c>
      <c r="C24" s="393"/>
      <c r="D24" s="393"/>
      <c r="E24" s="393"/>
      <c r="F24" s="393"/>
      <c r="G24" s="393"/>
      <c r="H24" s="393"/>
      <c r="I24" s="393"/>
      <c r="J24" s="173">
        <f>+J12+J10</f>
        <v>1036914673.9</v>
      </c>
      <c r="K24" s="173">
        <f>+K12+K10</f>
        <v>33929.700000000004</v>
      </c>
    </row>
    <row r="25" spans="2:11" x14ac:dyDescent="0.35">
      <c r="B25" s="331"/>
      <c r="C25" s="332"/>
      <c r="D25" s="333"/>
      <c r="E25" s="332"/>
      <c r="F25" s="333"/>
      <c r="G25" s="332"/>
      <c r="H25" s="334"/>
      <c r="I25" s="332"/>
      <c r="J25" s="332"/>
      <c r="K25" s="332"/>
    </row>
    <row r="26" spans="2:11" x14ac:dyDescent="0.35">
      <c r="B26" s="331"/>
      <c r="C26" s="332"/>
      <c r="D26" s="333"/>
      <c r="E26" s="332"/>
      <c r="F26" s="333"/>
      <c r="G26" s="332"/>
      <c r="H26" s="334"/>
      <c r="I26" s="332"/>
      <c r="J26" s="332"/>
      <c r="K26" s="332"/>
    </row>
    <row r="27" spans="2:11" x14ac:dyDescent="0.35">
      <c r="B27" s="331"/>
      <c r="C27" s="332"/>
      <c r="D27" s="333"/>
      <c r="E27" s="332"/>
      <c r="F27" s="333"/>
      <c r="G27" s="332"/>
      <c r="H27" s="334"/>
      <c r="I27" s="332"/>
      <c r="J27" s="332"/>
      <c r="K27" s="332"/>
    </row>
    <row r="28" spans="2:11" x14ac:dyDescent="0.35">
      <c r="B28" s="331"/>
      <c r="C28" s="332"/>
      <c r="D28" s="333"/>
      <c r="E28" s="332"/>
      <c r="F28" s="333"/>
      <c r="G28" s="332"/>
      <c r="H28" s="334"/>
      <c r="I28" s="332"/>
      <c r="J28" s="332"/>
      <c r="K28" s="332"/>
    </row>
    <row r="29" spans="2:11" x14ac:dyDescent="0.35">
      <c r="B29" s="331"/>
      <c r="C29" s="332"/>
      <c r="D29" s="333"/>
      <c r="E29" s="332"/>
      <c r="F29" s="333"/>
      <c r="G29" s="332"/>
      <c r="H29" s="334"/>
      <c r="I29" s="332"/>
      <c r="J29" s="332"/>
      <c r="K29" s="332"/>
    </row>
    <row r="30" spans="2:11" x14ac:dyDescent="0.35">
      <c r="B30" s="331"/>
      <c r="C30" s="332"/>
      <c r="D30" s="333"/>
      <c r="E30" s="332"/>
      <c r="F30" s="333"/>
      <c r="G30" s="332"/>
      <c r="H30" s="334"/>
      <c r="I30" s="332"/>
      <c r="J30" s="332"/>
      <c r="K30" s="332"/>
    </row>
    <row r="31" spans="2:11" x14ac:dyDescent="0.35">
      <c r="B31" s="331"/>
      <c r="C31" s="332"/>
      <c r="D31" s="333"/>
      <c r="E31" s="332"/>
      <c r="F31" s="333"/>
      <c r="G31" s="332"/>
      <c r="H31" s="334"/>
      <c r="I31" s="332"/>
      <c r="J31" s="332"/>
      <c r="K31" s="332"/>
    </row>
    <row r="32" spans="2:11" x14ac:dyDescent="0.35">
      <c r="B32" s="331"/>
      <c r="C32" s="332"/>
      <c r="D32" s="333"/>
      <c r="E32" s="332"/>
      <c r="F32" s="333"/>
      <c r="G32" s="332"/>
      <c r="H32" s="334"/>
      <c r="I32" s="332"/>
      <c r="J32" s="332"/>
      <c r="K32" s="332"/>
    </row>
  </sheetData>
  <mergeCells count="1">
    <mergeCell ref="B24:I24"/>
  </mergeCells>
  <dataValidations count="1">
    <dataValidation type="list" allowBlank="1" showInputMessage="1" showErrorMessage="1" prompt="Хөтөлбөрийн код сонгоно уу_x000a_" sqref="B12" xr:uid="{00000000-0002-0000-0700-000000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Хөтөлбөрийн код сонгоно уу_x000a_" xr:uid="{00000000-0002-0000-0700-000001000000}">
          <x14:formula1>
            <xm:f>'ТЕЗ болон хөтөлбөр'!$D$4:$D$165</xm:f>
          </x14:formula1>
          <xm:sqref>B11 B13:B23</xm:sqref>
        </x14:dataValidation>
        <x14:dataValidation type="list" allowBlank="1" showInputMessage="1" showErrorMessage="1" xr:uid="{00000000-0002-0000-0700-000002000000}">
          <x14:formula1>
            <xm:f>'Маягт 3'!$B$11:$B$14</xm:f>
          </x14:formula1>
          <xm:sqref>D11 D13:D23</xm:sqref>
        </x14:dataValidation>
        <x14:dataValidation type="list" allowBlank="1" showInputMessage="1" showErrorMessage="1" xr:uid="{00000000-0002-0000-0700-000003000000}">
          <x14:formula1>
            <xm:f>'Гарц болон ШҮ'!$C$4:$C$8</xm:f>
          </x14:formula1>
          <xm:sqref>D12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B1:N34"/>
  <sheetViews>
    <sheetView zoomScale="90" zoomScaleNormal="90" workbookViewId="0">
      <selection activeCell="B2" sqref="B2"/>
    </sheetView>
  </sheetViews>
  <sheetFormatPr defaultColWidth="9.1796875" defaultRowHeight="12.5" x14ac:dyDescent="0.25"/>
  <cols>
    <col min="1" max="1" width="3.54296875" style="16" customWidth="1"/>
    <col min="2" max="2" width="4.54296875" style="16" customWidth="1"/>
    <col min="3" max="3" width="11.1796875" style="16" customWidth="1"/>
    <col min="4" max="4" width="27.453125" style="16" customWidth="1"/>
    <col min="5" max="5" width="32.81640625" style="16" customWidth="1"/>
    <col min="6" max="6" width="11.7265625" style="16" customWidth="1"/>
    <col min="7" max="7" width="24" style="16" customWidth="1"/>
    <col min="8" max="8" width="19.453125" style="16" customWidth="1"/>
    <col min="9" max="9" width="47" style="17" customWidth="1"/>
    <col min="10" max="11" width="11.1796875" style="18" customWidth="1"/>
    <col min="12" max="12" width="16.1796875" style="18" customWidth="1"/>
    <col min="13" max="13" width="16.1796875" style="19" customWidth="1"/>
    <col min="14" max="14" width="16.1796875" style="20" customWidth="1"/>
    <col min="15" max="15" width="9.1796875" style="16"/>
    <col min="16" max="16" width="12.54296875" style="16" customWidth="1"/>
    <col min="17" max="17" width="11.26953125" style="16" customWidth="1"/>
    <col min="18" max="18" width="11.26953125" style="16" bestFit="1" customWidth="1"/>
    <col min="19" max="16384" width="9.1796875" style="16"/>
  </cols>
  <sheetData>
    <row r="1" spans="2:14" s="117" customFormat="1" ht="15" customHeight="1" x14ac:dyDescent="0.3">
      <c r="D1" s="113"/>
      <c r="E1" s="116"/>
      <c r="F1" s="116"/>
      <c r="G1" s="116"/>
      <c r="H1" s="116"/>
      <c r="I1" s="115"/>
      <c r="J1" s="116"/>
      <c r="K1" s="114"/>
      <c r="L1" s="114"/>
      <c r="M1" s="116"/>
      <c r="N1" s="344" t="s">
        <v>1869</v>
      </c>
    </row>
    <row r="2" spans="2:14" s="143" customFormat="1" ht="21" customHeight="1" thickBot="1" x14ac:dyDescent="0.4">
      <c r="B2" s="342" t="s">
        <v>1865</v>
      </c>
      <c r="C2" s="343"/>
      <c r="K2" s="18"/>
    </row>
    <row r="3" spans="2:14" s="118" customFormat="1" ht="21" customHeight="1" thickTop="1" x14ac:dyDescent="0.35">
      <c r="B3" s="325" t="s">
        <v>70</v>
      </c>
      <c r="C3" s="325"/>
      <c r="D3" s="119"/>
      <c r="E3" s="119"/>
      <c r="F3" s="110" t="str">
        <f>+Нүүр!B5</f>
        <v>Сонгох ▼</v>
      </c>
      <c r="G3" s="119"/>
      <c r="I3" s="119"/>
      <c r="L3" s="119"/>
      <c r="M3" s="119"/>
      <c r="N3" s="119"/>
    </row>
    <row r="4" spans="2:14" s="118" customFormat="1" ht="21" customHeight="1" x14ac:dyDescent="0.35">
      <c r="B4" s="325" t="s">
        <v>85</v>
      </c>
      <c r="C4" s="325"/>
      <c r="D4" s="119"/>
      <c r="E4" s="119"/>
      <c r="F4" s="402">
        <f>+N15+N22+N25+N29+N34</f>
        <v>12952.7</v>
      </c>
      <c r="G4" s="403"/>
      <c r="I4" s="119"/>
      <c r="J4" s="166"/>
      <c r="L4" s="119"/>
      <c r="M4" s="119"/>
      <c r="N4" s="119"/>
    </row>
    <row r="5" spans="2:14" s="118" customFormat="1" ht="15.75" customHeight="1" x14ac:dyDescent="0.35">
      <c r="B5" s="109"/>
      <c r="C5" s="109"/>
      <c r="D5" s="119"/>
      <c r="E5" s="119"/>
      <c r="F5" s="119"/>
      <c r="G5" s="119"/>
      <c r="I5" s="119"/>
      <c r="J5" s="166"/>
      <c r="L5" s="119"/>
      <c r="M5" s="119"/>
      <c r="N5" s="119"/>
    </row>
    <row r="6" spans="2:14" s="92" customFormat="1" ht="21" customHeight="1" x14ac:dyDescent="0.35">
      <c r="B6" s="398" t="s">
        <v>43</v>
      </c>
      <c r="C6" s="398" t="s">
        <v>94</v>
      </c>
      <c r="D6" s="390" t="s">
        <v>86</v>
      </c>
      <c r="E6" s="390" t="s">
        <v>87</v>
      </c>
      <c r="F6" s="390" t="s">
        <v>1073</v>
      </c>
      <c r="G6" s="390" t="s">
        <v>1072</v>
      </c>
      <c r="H6" s="390" t="s">
        <v>89</v>
      </c>
      <c r="I6" s="400" t="s">
        <v>88</v>
      </c>
      <c r="J6" s="396" t="s">
        <v>82</v>
      </c>
      <c r="K6" s="396"/>
      <c r="L6" s="396" t="s">
        <v>1876</v>
      </c>
      <c r="M6" s="396" t="s">
        <v>1154</v>
      </c>
      <c r="N6" s="394" t="s">
        <v>1877</v>
      </c>
    </row>
    <row r="7" spans="2:14" s="92" customFormat="1" ht="16.5" customHeight="1" thickBot="1" x14ac:dyDescent="0.4">
      <c r="B7" s="399"/>
      <c r="C7" s="399"/>
      <c r="D7" s="391"/>
      <c r="E7" s="391"/>
      <c r="F7" s="391"/>
      <c r="G7" s="391"/>
      <c r="H7" s="391"/>
      <c r="I7" s="401"/>
      <c r="J7" s="341" t="s">
        <v>83</v>
      </c>
      <c r="K7" s="341" t="s">
        <v>84</v>
      </c>
      <c r="L7" s="387"/>
      <c r="M7" s="387"/>
      <c r="N7" s="395"/>
    </row>
    <row r="8" spans="2:14" s="92" customFormat="1" ht="16.5" customHeight="1" x14ac:dyDescent="0.35">
      <c r="B8" s="296" t="s">
        <v>56</v>
      </c>
      <c r="C8" s="296" t="s">
        <v>57</v>
      </c>
      <c r="D8" s="296" t="s">
        <v>58</v>
      </c>
      <c r="E8" s="296" t="s">
        <v>59</v>
      </c>
      <c r="F8" s="296" t="s">
        <v>60</v>
      </c>
      <c r="G8" s="296" t="s">
        <v>61</v>
      </c>
      <c r="H8" s="296" t="s">
        <v>62</v>
      </c>
      <c r="I8" s="296" t="s">
        <v>63</v>
      </c>
      <c r="J8" s="296" t="s">
        <v>64</v>
      </c>
      <c r="K8" s="296" t="s">
        <v>65</v>
      </c>
      <c r="L8" s="296" t="s">
        <v>66</v>
      </c>
      <c r="M8" s="296" t="s">
        <v>67</v>
      </c>
      <c r="N8" s="296" t="s">
        <v>68</v>
      </c>
    </row>
    <row r="9" spans="2:14" s="92" customFormat="1" ht="25.5" customHeight="1" x14ac:dyDescent="0.35">
      <c r="B9" s="93"/>
      <c r="C9" s="93" t="s">
        <v>825</v>
      </c>
      <c r="D9" s="93" t="s">
        <v>1871</v>
      </c>
      <c r="E9" s="93" t="s">
        <v>825</v>
      </c>
      <c r="F9" s="93" t="s">
        <v>825</v>
      </c>
      <c r="G9" s="93" t="s">
        <v>825</v>
      </c>
      <c r="H9" s="93" t="s">
        <v>1062</v>
      </c>
      <c r="I9" s="93" t="s">
        <v>1062</v>
      </c>
      <c r="J9" s="93" t="s">
        <v>1062</v>
      </c>
      <c r="K9" s="93" t="s">
        <v>1062</v>
      </c>
      <c r="L9" s="93" t="s">
        <v>1062</v>
      </c>
      <c r="M9" s="93" t="s">
        <v>1062</v>
      </c>
      <c r="N9" s="93" t="s">
        <v>1062</v>
      </c>
    </row>
    <row r="10" spans="2:14" s="92" customFormat="1" ht="26.25" customHeight="1" x14ac:dyDescent="0.35">
      <c r="B10" s="101">
        <v>1</v>
      </c>
      <c r="C10" s="290">
        <v>71801</v>
      </c>
      <c r="D10" s="151" t="str">
        <f>IFERROR(VLOOKUP(C10,'ТЕЗ болон хөтөлбөр'!$D$4:$E$165,2,0),"")</f>
        <v xml:space="preserve">     Сургуулийн өмнөх боловсрол</v>
      </c>
      <c r="E10" s="100" t="s">
        <v>1061</v>
      </c>
      <c r="F10" s="101" t="s">
        <v>1078</v>
      </c>
      <c r="G10" s="101" t="s">
        <v>1076</v>
      </c>
      <c r="H10" s="101" t="s">
        <v>1083</v>
      </c>
      <c r="I10" s="162" t="s">
        <v>1082</v>
      </c>
      <c r="J10" s="101">
        <v>2014</v>
      </c>
      <c r="K10" s="101">
        <v>2024</v>
      </c>
      <c r="L10" s="101">
        <v>1250</v>
      </c>
      <c r="M10" s="101">
        <v>1626.6</v>
      </c>
      <c r="N10" s="101">
        <v>20.7</v>
      </c>
    </row>
    <row r="11" spans="2:14" s="92" customFormat="1" ht="26.25" customHeight="1" x14ac:dyDescent="0.35">
      <c r="B11" s="101">
        <f>+B10+1</f>
        <v>2</v>
      </c>
      <c r="C11" s="290">
        <v>71801</v>
      </c>
      <c r="D11" s="151" t="str">
        <f>IFERROR(VLOOKUP(C11,'ТЕЗ болон хөтөлбөр'!$D$4:$E$165,2,0),"")</f>
        <v xml:space="preserve">     Сургуулийн өмнөх боловсрол</v>
      </c>
      <c r="E11" s="100" t="s">
        <v>1061</v>
      </c>
      <c r="F11" s="101" t="s">
        <v>1078</v>
      </c>
      <c r="G11" s="101" t="s">
        <v>1076</v>
      </c>
      <c r="H11" s="101" t="s">
        <v>1083</v>
      </c>
      <c r="I11" s="167" t="s">
        <v>1082</v>
      </c>
      <c r="J11" s="101">
        <v>2014</v>
      </c>
      <c r="K11" s="101">
        <v>2024</v>
      </c>
      <c r="L11" s="101">
        <v>1250</v>
      </c>
      <c r="M11" s="101">
        <v>1626.6</v>
      </c>
      <c r="N11" s="101">
        <v>20.7</v>
      </c>
    </row>
    <row r="12" spans="2:14" s="92" customFormat="1" ht="26.25" customHeight="1" x14ac:dyDescent="0.35">
      <c r="B12" s="101">
        <f t="shared" ref="B12:B14" si="0">+B11+1</f>
        <v>3</v>
      </c>
      <c r="C12" s="290">
        <v>71801</v>
      </c>
      <c r="D12" s="151" t="str">
        <f>IFERROR(VLOOKUP(C12,'ТЕЗ болон хөтөлбөр'!$D$4:$E$165,2,0),"")</f>
        <v xml:space="preserve">     Сургуулийн өмнөх боловсрол</v>
      </c>
      <c r="E12" s="100" t="s">
        <v>1061</v>
      </c>
      <c r="F12" s="101" t="s">
        <v>1078</v>
      </c>
      <c r="G12" s="101" t="s">
        <v>1076</v>
      </c>
      <c r="H12" s="101" t="s">
        <v>1085</v>
      </c>
      <c r="I12" s="167" t="s">
        <v>1084</v>
      </c>
      <c r="J12" s="101">
        <v>2018</v>
      </c>
      <c r="K12" s="101">
        <v>2024</v>
      </c>
      <c r="L12" s="101">
        <v>2000</v>
      </c>
      <c r="M12" s="101">
        <v>3635.3</v>
      </c>
      <c r="N12" s="101">
        <v>199.9</v>
      </c>
    </row>
    <row r="13" spans="2:14" s="92" customFormat="1" ht="26.25" customHeight="1" x14ac:dyDescent="0.35">
      <c r="B13" s="101">
        <f t="shared" si="0"/>
        <v>4</v>
      </c>
      <c r="C13" s="290">
        <v>71801</v>
      </c>
      <c r="D13" s="151" t="str">
        <f>IFERROR(VLOOKUP(C13,'ТЕЗ болон хөтөлбөр'!$D$4:$E$165,2,0),"")</f>
        <v xml:space="preserve">     Сургуулийн өмнөх боловсрол</v>
      </c>
      <c r="E13" s="100" t="s">
        <v>1061</v>
      </c>
      <c r="F13" s="101" t="s">
        <v>1078</v>
      </c>
      <c r="G13" s="101" t="s">
        <v>1076</v>
      </c>
      <c r="H13" s="101" t="s">
        <v>1087</v>
      </c>
      <c r="I13" s="167" t="s">
        <v>1086</v>
      </c>
      <c r="J13" s="101">
        <v>2018</v>
      </c>
      <c r="K13" s="101">
        <v>2025</v>
      </c>
      <c r="L13" s="101">
        <v>900</v>
      </c>
      <c r="M13" s="101">
        <v>2000.3</v>
      </c>
      <c r="N13" s="101">
        <v>666.3</v>
      </c>
    </row>
    <row r="14" spans="2:14" s="92" customFormat="1" ht="26.25" customHeight="1" x14ac:dyDescent="0.35">
      <c r="B14" s="101">
        <f t="shared" si="0"/>
        <v>5</v>
      </c>
      <c r="C14" s="290">
        <v>71801</v>
      </c>
      <c r="D14" s="151" t="str">
        <f>IFERROR(VLOOKUP(C14,'ТЕЗ болон хөтөлбөр'!$D$4:$E$165,2,0),"")</f>
        <v xml:space="preserve">     Сургуулийн өмнөх боловсрол</v>
      </c>
      <c r="E14" s="100" t="s">
        <v>1061</v>
      </c>
      <c r="F14" s="101" t="s">
        <v>1078</v>
      </c>
      <c r="G14" s="101" t="s">
        <v>1076</v>
      </c>
      <c r="H14" s="101" t="s">
        <v>1089</v>
      </c>
      <c r="I14" s="167" t="s">
        <v>1088</v>
      </c>
      <c r="J14" s="101">
        <v>2018</v>
      </c>
      <c r="K14" s="101">
        <v>2025</v>
      </c>
      <c r="L14" s="101">
        <v>2160</v>
      </c>
      <c r="M14" s="101">
        <v>2160</v>
      </c>
      <c r="N14" s="101">
        <v>74.599999999999994</v>
      </c>
    </row>
    <row r="15" spans="2:14" s="92" customFormat="1" ht="26.25" customHeight="1" x14ac:dyDescent="0.35">
      <c r="B15" s="397" t="s">
        <v>1115</v>
      </c>
      <c r="C15" s="397"/>
      <c r="D15" s="397"/>
      <c r="E15" s="397"/>
      <c r="F15" s="397"/>
      <c r="G15" s="397"/>
      <c r="H15" s="397"/>
      <c r="I15" s="182">
        <f>+COUNTA(I10:I14)</f>
        <v>5</v>
      </c>
      <c r="J15" s="182"/>
      <c r="K15" s="182"/>
      <c r="L15" s="182">
        <f>SUM(L10:L14)</f>
        <v>7560</v>
      </c>
      <c r="M15" s="182">
        <f>SUM(M10:M14)</f>
        <v>11048.8</v>
      </c>
      <c r="N15" s="182">
        <f>SUM(N10:N14)</f>
        <v>982.19999999999993</v>
      </c>
    </row>
    <row r="16" spans="2:14" s="165" customFormat="1" ht="26.25" customHeight="1" x14ac:dyDescent="0.35">
      <c r="B16" s="101">
        <v>1</v>
      </c>
      <c r="C16" s="290">
        <v>71801</v>
      </c>
      <c r="D16" s="151" t="str">
        <f>IFERROR(VLOOKUP(C16,'ТЕЗ болон хөтөлбөр'!$D$4:$E$165,2,0),"")</f>
        <v xml:space="preserve">     Сургуулийн өмнөх боловсрол</v>
      </c>
      <c r="E16" s="100" t="s">
        <v>1061</v>
      </c>
      <c r="F16" s="101" t="s">
        <v>1077</v>
      </c>
      <c r="G16" s="101" t="s">
        <v>1076</v>
      </c>
      <c r="H16" s="101" t="s">
        <v>1091</v>
      </c>
      <c r="I16" s="167" t="s">
        <v>1090</v>
      </c>
      <c r="J16" s="101">
        <v>2024</v>
      </c>
      <c r="K16" s="101">
        <v>2026</v>
      </c>
      <c r="L16" s="101"/>
      <c r="M16" s="101">
        <v>6476.8</v>
      </c>
      <c r="N16" s="101">
        <v>650</v>
      </c>
    </row>
    <row r="17" spans="2:14" s="165" customFormat="1" ht="26.25" customHeight="1" x14ac:dyDescent="0.35">
      <c r="B17" s="101">
        <f>+B16+1</f>
        <v>2</v>
      </c>
      <c r="C17" s="290">
        <v>71801</v>
      </c>
      <c r="D17" s="151" t="str">
        <f>IFERROR(VLOOKUP(C17,'ТЕЗ болон хөтөлбөр'!$D$4:$E$165,2,0),"")</f>
        <v xml:space="preserve">     Сургуулийн өмнөх боловсрол</v>
      </c>
      <c r="E17" s="100" t="s">
        <v>1061</v>
      </c>
      <c r="F17" s="101" t="s">
        <v>1077</v>
      </c>
      <c r="G17" s="101" t="s">
        <v>1076</v>
      </c>
      <c r="H17" s="101" t="s">
        <v>1093</v>
      </c>
      <c r="I17" s="167" t="s">
        <v>1092</v>
      </c>
      <c r="J17" s="101">
        <v>2024</v>
      </c>
      <c r="K17" s="101">
        <v>2025</v>
      </c>
      <c r="L17" s="101"/>
      <c r="M17" s="101">
        <v>4261.6000000000004</v>
      </c>
      <c r="N17" s="101">
        <v>2130.8000000000002</v>
      </c>
    </row>
    <row r="18" spans="2:14" s="165" customFormat="1" ht="26.25" customHeight="1" x14ac:dyDescent="0.35">
      <c r="B18" s="101">
        <f t="shared" ref="B18:B21" si="1">+B17+1</f>
        <v>3</v>
      </c>
      <c r="C18" s="290">
        <v>71801</v>
      </c>
      <c r="D18" s="151" t="str">
        <f>IFERROR(VLOOKUP(C18,'ТЕЗ болон хөтөлбөр'!$D$4:$E$165,2,0),"")</f>
        <v xml:space="preserve">     Сургуулийн өмнөх боловсрол</v>
      </c>
      <c r="E18" s="100" t="s">
        <v>1061</v>
      </c>
      <c r="F18" s="101" t="s">
        <v>1077</v>
      </c>
      <c r="G18" s="101" t="s">
        <v>1076</v>
      </c>
      <c r="H18" s="101" t="s">
        <v>1095</v>
      </c>
      <c r="I18" s="167" t="s">
        <v>1094</v>
      </c>
      <c r="J18" s="101">
        <v>2024</v>
      </c>
      <c r="K18" s="101">
        <v>2026</v>
      </c>
      <c r="L18" s="101"/>
      <c r="M18" s="101">
        <v>3800</v>
      </c>
      <c r="N18" s="101">
        <v>500</v>
      </c>
    </row>
    <row r="19" spans="2:14" s="165" customFormat="1" ht="26.25" customHeight="1" x14ac:dyDescent="0.35">
      <c r="B19" s="101">
        <f t="shared" si="1"/>
        <v>4</v>
      </c>
      <c r="C19" s="290">
        <v>71801</v>
      </c>
      <c r="D19" s="151" t="str">
        <f>IFERROR(VLOOKUP(C19,'ТЕЗ болон хөтөлбөр'!$D$4:$E$165,2,0),"")</f>
        <v xml:space="preserve">     Сургуулийн өмнөх боловсрол</v>
      </c>
      <c r="E19" s="100" t="s">
        <v>1061</v>
      </c>
      <c r="F19" s="101" t="s">
        <v>1077</v>
      </c>
      <c r="G19" s="101" t="s">
        <v>1076</v>
      </c>
      <c r="H19" s="101" t="s">
        <v>1097</v>
      </c>
      <c r="I19" s="167" t="s">
        <v>1096</v>
      </c>
      <c r="J19" s="101">
        <v>2024</v>
      </c>
      <c r="K19" s="101">
        <v>2026</v>
      </c>
      <c r="L19" s="101"/>
      <c r="M19" s="101">
        <v>2615.6</v>
      </c>
      <c r="N19" s="101">
        <v>500</v>
      </c>
    </row>
    <row r="20" spans="2:14" s="165" customFormat="1" ht="26.25" customHeight="1" x14ac:dyDescent="0.35">
      <c r="B20" s="101">
        <f t="shared" si="1"/>
        <v>5</v>
      </c>
      <c r="C20" s="290">
        <v>71801</v>
      </c>
      <c r="D20" s="151" t="str">
        <f>IFERROR(VLOOKUP(C20,'ТЕЗ болон хөтөлбөр'!$D$4:$E$165,2,0),"")</f>
        <v xml:space="preserve">     Сургуулийн өмнөх боловсрол</v>
      </c>
      <c r="E20" s="100" t="s">
        <v>1061</v>
      </c>
      <c r="F20" s="101" t="s">
        <v>1077</v>
      </c>
      <c r="G20" s="101" t="s">
        <v>1076</v>
      </c>
      <c r="H20" s="101" t="s">
        <v>1099</v>
      </c>
      <c r="I20" s="167" t="s">
        <v>1098</v>
      </c>
      <c r="J20" s="101">
        <v>2024</v>
      </c>
      <c r="K20" s="101">
        <v>2026</v>
      </c>
      <c r="L20" s="101"/>
      <c r="M20" s="101">
        <v>6132.9</v>
      </c>
      <c r="N20" s="101">
        <v>1839.9</v>
      </c>
    </row>
    <row r="21" spans="2:14" s="165" customFormat="1" ht="26.25" customHeight="1" x14ac:dyDescent="0.35">
      <c r="B21" s="101">
        <f t="shared" si="1"/>
        <v>6</v>
      </c>
      <c r="C21" s="290">
        <v>71801</v>
      </c>
      <c r="D21" s="151" t="str">
        <f>IFERROR(VLOOKUP(C21,'ТЕЗ болон хөтөлбөр'!$D$4:$E$165,2,0),"")</f>
        <v xml:space="preserve">     Сургуулийн өмнөх боловсрол</v>
      </c>
      <c r="E21" s="100" t="s">
        <v>1061</v>
      </c>
      <c r="F21" s="101" t="s">
        <v>1077</v>
      </c>
      <c r="G21" s="101" t="s">
        <v>1076</v>
      </c>
      <c r="H21" s="101" t="s">
        <v>1101</v>
      </c>
      <c r="I21" s="167" t="s">
        <v>1100</v>
      </c>
      <c r="J21" s="101">
        <v>2024</v>
      </c>
      <c r="K21" s="101">
        <v>2026</v>
      </c>
      <c r="L21" s="101"/>
      <c r="M21" s="101">
        <v>6132.9</v>
      </c>
      <c r="N21" s="101">
        <v>1839.9</v>
      </c>
    </row>
    <row r="22" spans="2:14" s="92" customFormat="1" ht="26.25" customHeight="1" x14ac:dyDescent="0.35">
      <c r="B22" s="397" t="s">
        <v>1116</v>
      </c>
      <c r="C22" s="397"/>
      <c r="D22" s="397"/>
      <c r="E22" s="397"/>
      <c r="F22" s="397"/>
      <c r="G22" s="397"/>
      <c r="H22" s="397"/>
      <c r="I22" s="182">
        <f>+COUNTA(I16:I21)</f>
        <v>6</v>
      </c>
      <c r="J22" s="182"/>
      <c r="K22" s="182"/>
      <c r="L22" s="182"/>
      <c r="M22" s="182">
        <f>SUM(M16:M21)</f>
        <v>29419.800000000003</v>
      </c>
      <c r="N22" s="182">
        <f>SUM(N16:N21)</f>
        <v>7460.6</v>
      </c>
    </row>
    <row r="23" spans="2:14" s="92" customFormat="1" ht="34.5" customHeight="1" x14ac:dyDescent="0.35">
      <c r="B23" s="101">
        <v>1</v>
      </c>
      <c r="C23" s="290">
        <v>71801</v>
      </c>
      <c r="D23" s="151" t="str">
        <f>IFERROR(VLOOKUP(C23,'ТЕЗ болон хөтөлбөр'!$D$4:$E$165,2,0),"")</f>
        <v xml:space="preserve">     Сургуулийн өмнөх боловсрол</v>
      </c>
      <c r="E23" s="100" t="s">
        <v>1060</v>
      </c>
      <c r="F23" s="101" t="s">
        <v>1078</v>
      </c>
      <c r="G23" s="101" t="s">
        <v>1074</v>
      </c>
      <c r="H23" s="101" t="str">
        <f>IFERROR(VLOOKUP(I23,#REF!,2,0),"")</f>
        <v/>
      </c>
      <c r="I23" s="167" t="s">
        <v>1102</v>
      </c>
      <c r="J23" s="101">
        <v>2022</v>
      </c>
      <c r="K23" s="101">
        <v>2025</v>
      </c>
      <c r="L23" s="101">
        <v>1000</v>
      </c>
      <c r="M23" s="101">
        <v>1285</v>
      </c>
      <c r="N23" s="101">
        <v>100</v>
      </c>
    </row>
    <row r="24" spans="2:14" s="92" customFormat="1" ht="32.25" customHeight="1" x14ac:dyDescent="0.35">
      <c r="B24" s="101">
        <f>+B23+1</f>
        <v>2</v>
      </c>
      <c r="C24" s="290">
        <v>71801</v>
      </c>
      <c r="D24" s="151" t="str">
        <f>IFERROR(VLOOKUP(C24,'ТЕЗ болон хөтөлбөр'!$D$4:$E$165,2,0),"")</f>
        <v xml:space="preserve">     Сургуулийн өмнөх боловсрол</v>
      </c>
      <c r="E24" s="100" t="s">
        <v>1060</v>
      </c>
      <c r="F24" s="101" t="s">
        <v>1078</v>
      </c>
      <c r="G24" s="101" t="s">
        <v>1074</v>
      </c>
      <c r="H24" s="101" t="str">
        <f>IFERROR(VLOOKUP(I24,#REF!,2,0),"")</f>
        <v/>
      </c>
      <c r="I24" s="167" t="s">
        <v>1103</v>
      </c>
      <c r="J24" s="101">
        <v>2022</v>
      </c>
      <c r="K24" s="101">
        <v>2024</v>
      </c>
      <c r="L24" s="101">
        <v>2000</v>
      </c>
      <c r="M24" s="101">
        <v>1788.3</v>
      </c>
      <c r="N24" s="101">
        <v>1200</v>
      </c>
    </row>
    <row r="25" spans="2:14" s="165" customFormat="1" ht="26.25" customHeight="1" x14ac:dyDescent="0.35">
      <c r="B25" s="397" t="s">
        <v>1117</v>
      </c>
      <c r="C25" s="397"/>
      <c r="D25" s="397"/>
      <c r="E25" s="397"/>
      <c r="F25" s="397"/>
      <c r="G25" s="397"/>
      <c r="H25" s="397"/>
      <c r="I25" s="182">
        <f>+COUNTA(I23:I24)</f>
        <v>2</v>
      </c>
      <c r="J25" s="182"/>
      <c r="K25" s="182"/>
      <c r="L25" s="182"/>
      <c r="M25" s="182">
        <f>+M23+M24</f>
        <v>3073.3</v>
      </c>
      <c r="N25" s="182">
        <f>+N23+N24</f>
        <v>1300</v>
      </c>
    </row>
    <row r="26" spans="2:14" s="92" customFormat="1" ht="26.25" customHeight="1" x14ac:dyDescent="0.35">
      <c r="B26" s="101">
        <v>1</v>
      </c>
      <c r="C26" s="290">
        <v>71801</v>
      </c>
      <c r="D26" s="151" t="str">
        <f>IFERROR(VLOOKUP(C26,'ТЕЗ болон хөтөлбөр'!$D$4:$E$165,2,0),"")</f>
        <v xml:space="preserve">     Сургуулийн өмнөх боловсрол</v>
      </c>
      <c r="E26" s="100" t="s">
        <v>1060</v>
      </c>
      <c r="F26" s="101" t="s">
        <v>1078</v>
      </c>
      <c r="G26" s="101" t="s">
        <v>1075</v>
      </c>
      <c r="H26" s="101" t="str">
        <f>IFERROR(VLOOKUP(I26,#REF!,2,0),"")</f>
        <v/>
      </c>
      <c r="I26" s="162" t="s">
        <v>1104</v>
      </c>
      <c r="J26" s="101">
        <v>2022</v>
      </c>
      <c r="K26" s="101">
        <v>2024</v>
      </c>
      <c r="L26" s="101">
        <v>700</v>
      </c>
      <c r="M26" s="101">
        <v>626.79999999999995</v>
      </c>
      <c r="N26" s="101">
        <v>70.5</v>
      </c>
    </row>
    <row r="27" spans="2:14" s="92" customFormat="1" ht="33.75" customHeight="1" x14ac:dyDescent="0.35">
      <c r="B27" s="101">
        <v>2</v>
      </c>
      <c r="C27" s="290">
        <v>71801</v>
      </c>
      <c r="D27" s="151" t="str">
        <f>IFERROR(VLOOKUP(C27,'ТЕЗ болон хөтөлбөр'!$D$4:$E$165,2,0),"")</f>
        <v xml:space="preserve">     Сургуулийн өмнөх боловсрол</v>
      </c>
      <c r="E27" s="100" t="s">
        <v>1060</v>
      </c>
      <c r="F27" s="101" t="s">
        <v>1078</v>
      </c>
      <c r="G27" s="101" t="s">
        <v>1075</v>
      </c>
      <c r="H27" s="101" t="str">
        <f>IFERROR(VLOOKUP(I27,#REF!,2,0),"")</f>
        <v/>
      </c>
      <c r="I27" s="167" t="s">
        <v>1105</v>
      </c>
      <c r="J27" s="101">
        <v>2022</v>
      </c>
      <c r="K27" s="101">
        <v>2024</v>
      </c>
      <c r="L27" s="101">
        <v>2000</v>
      </c>
      <c r="M27" s="101">
        <v>554.1</v>
      </c>
      <c r="N27" s="101">
        <v>69.400000000000006</v>
      </c>
    </row>
    <row r="28" spans="2:14" s="92" customFormat="1" ht="32.25" customHeight="1" x14ac:dyDescent="0.35">
      <c r="B28" s="101">
        <v>3</v>
      </c>
      <c r="C28" s="290">
        <v>71801</v>
      </c>
      <c r="D28" s="151" t="str">
        <f>IFERROR(VLOOKUP(C28,'ТЕЗ болон хөтөлбөр'!$D$4:$E$165,2,0),"")</f>
        <v xml:space="preserve">     Сургуулийн өмнөх боловсрол</v>
      </c>
      <c r="E28" s="100" t="s">
        <v>1060</v>
      </c>
      <c r="F28" s="101" t="s">
        <v>1078</v>
      </c>
      <c r="G28" s="101" t="s">
        <v>1075</v>
      </c>
      <c r="H28" s="101" t="str">
        <f>IFERROR(VLOOKUP(I28,#REF!,2,0),"")</f>
        <v/>
      </c>
      <c r="I28" s="167" t="s">
        <v>1106</v>
      </c>
      <c r="J28" s="101">
        <v>2022</v>
      </c>
      <c r="K28" s="101">
        <v>2024</v>
      </c>
      <c r="L28" s="101">
        <v>500</v>
      </c>
      <c r="M28" s="101">
        <v>392</v>
      </c>
      <c r="N28" s="101">
        <v>100</v>
      </c>
    </row>
    <row r="29" spans="2:14" s="165" customFormat="1" ht="26.25" customHeight="1" x14ac:dyDescent="0.35">
      <c r="B29" s="397" t="s">
        <v>1153</v>
      </c>
      <c r="C29" s="397"/>
      <c r="D29" s="397"/>
      <c r="E29" s="397"/>
      <c r="F29" s="397"/>
      <c r="G29" s="397"/>
      <c r="H29" s="397"/>
      <c r="I29" s="182">
        <f>+COUNTA(I26:I28)</f>
        <v>3</v>
      </c>
      <c r="J29" s="182"/>
      <c r="K29" s="182"/>
      <c r="L29" s="182"/>
      <c r="M29" s="182">
        <f>SUM(M26:M28)</f>
        <v>1572.9</v>
      </c>
      <c r="N29" s="182">
        <f>SUM(N26:N28)</f>
        <v>239.9</v>
      </c>
    </row>
    <row r="30" spans="2:14" s="165" customFormat="1" ht="26.25" customHeight="1" x14ac:dyDescent="0.35">
      <c r="B30" s="101">
        <v>1</v>
      </c>
      <c r="C30" s="290">
        <v>71801</v>
      </c>
      <c r="D30" s="151" t="str">
        <f>IFERROR(VLOOKUP(C30,'ТЕЗ болон хөтөлбөр'!$D$4:$E$165,2,0),"")</f>
        <v xml:space="preserve">     Сургуулийн өмнөх боловсрол</v>
      </c>
      <c r="E30" s="100" t="s">
        <v>1060</v>
      </c>
      <c r="F30" s="101" t="s">
        <v>1077</v>
      </c>
      <c r="G30" s="101" t="s">
        <v>1075</v>
      </c>
      <c r="H30" s="101" t="s">
        <v>1108</v>
      </c>
      <c r="I30" s="168" t="s">
        <v>1107</v>
      </c>
      <c r="J30" s="101">
        <v>2024</v>
      </c>
      <c r="K30" s="101">
        <v>2024</v>
      </c>
      <c r="L30" s="101"/>
      <c r="M30" s="101">
        <v>300</v>
      </c>
      <c r="N30" s="101">
        <v>300</v>
      </c>
    </row>
    <row r="31" spans="2:14" s="165" customFormat="1" ht="26.25" customHeight="1" x14ac:dyDescent="0.35">
      <c r="B31" s="101">
        <v>2</v>
      </c>
      <c r="C31" s="290">
        <v>71801</v>
      </c>
      <c r="D31" s="151" t="str">
        <f>IFERROR(VLOOKUP(C31,'ТЕЗ болон хөтөлбөр'!$D$4:$E$165,2,0),"")</f>
        <v xml:space="preserve">     Сургуулийн өмнөх боловсрол</v>
      </c>
      <c r="E31" s="100" t="s">
        <v>1060</v>
      </c>
      <c r="F31" s="101" t="s">
        <v>1077</v>
      </c>
      <c r="G31" s="101" t="s">
        <v>1075</v>
      </c>
      <c r="H31" s="101" t="s">
        <v>1110</v>
      </c>
      <c r="I31" s="168" t="s">
        <v>1109</v>
      </c>
      <c r="J31" s="101">
        <v>2024</v>
      </c>
      <c r="K31" s="101">
        <v>2024</v>
      </c>
      <c r="L31" s="101"/>
      <c r="M31" s="101">
        <v>1000</v>
      </c>
      <c r="N31" s="101">
        <v>1000</v>
      </c>
    </row>
    <row r="32" spans="2:14" s="165" customFormat="1" ht="26.25" customHeight="1" x14ac:dyDescent="0.35">
      <c r="B32" s="101">
        <v>3</v>
      </c>
      <c r="C32" s="290">
        <v>71801</v>
      </c>
      <c r="D32" s="151" t="str">
        <f>IFERROR(VLOOKUP(C32,'ТЕЗ болон хөтөлбөр'!$D$4:$E$165,2,0),"")</f>
        <v xml:space="preserve">     Сургуулийн өмнөх боловсрол</v>
      </c>
      <c r="E32" s="100" t="s">
        <v>1060</v>
      </c>
      <c r="F32" s="101" t="s">
        <v>1077</v>
      </c>
      <c r="G32" s="101" t="s">
        <v>1075</v>
      </c>
      <c r="H32" s="101" t="s">
        <v>1112</v>
      </c>
      <c r="I32" s="168" t="s">
        <v>1111</v>
      </c>
      <c r="J32" s="101">
        <v>2024</v>
      </c>
      <c r="K32" s="101">
        <v>2024</v>
      </c>
      <c r="L32" s="101"/>
      <c r="M32" s="101">
        <v>1970</v>
      </c>
      <c r="N32" s="101">
        <v>1970</v>
      </c>
    </row>
    <row r="33" spans="2:14" s="165" customFormat="1" ht="26.25" customHeight="1" x14ac:dyDescent="0.35">
      <c r="B33" s="101">
        <v>4</v>
      </c>
      <c r="C33" s="290">
        <v>71801</v>
      </c>
      <c r="D33" s="151" t="str">
        <f>IFERROR(VLOOKUP(C33,'ТЕЗ болон хөтөлбөр'!$D$4:$E$165,2,0),"")</f>
        <v xml:space="preserve">     Сургуулийн өмнөх боловсрол</v>
      </c>
      <c r="E33" s="100" t="s">
        <v>1060</v>
      </c>
      <c r="F33" s="101" t="s">
        <v>1077</v>
      </c>
      <c r="G33" s="101" t="s">
        <v>1075</v>
      </c>
      <c r="H33" s="101" t="s">
        <v>1114</v>
      </c>
      <c r="I33" s="168" t="s">
        <v>1113</v>
      </c>
      <c r="J33" s="101">
        <v>2024</v>
      </c>
      <c r="K33" s="101">
        <v>2024</v>
      </c>
      <c r="L33" s="101"/>
      <c r="M33" s="101">
        <v>1000</v>
      </c>
      <c r="N33" s="101">
        <v>1000</v>
      </c>
    </row>
    <row r="34" spans="2:14" s="165" customFormat="1" ht="26.25" customHeight="1" x14ac:dyDescent="0.35">
      <c r="B34" s="397" t="s">
        <v>1152</v>
      </c>
      <c r="C34" s="397"/>
      <c r="D34" s="397"/>
      <c r="E34" s="397"/>
      <c r="F34" s="397"/>
      <c r="G34" s="397"/>
      <c r="H34" s="397"/>
      <c r="I34" s="182">
        <f>+COUNTA(I30:I33)</f>
        <v>4</v>
      </c>
      <c r="J34" s="182"/>
      <c r="K34" s="182"/>
      <c r="L34" s="182"/>
      <c r="M34" s="182">
        <f>+M32+M33</f>
        <v>2970</v>
      </c>
      <c r="N34" s="182">
        <f>+N32+N33</f>
        <v>2970</v>
      </c>
    </row>
  </sheetData>
  <mergeCells count="18">
    <mergeCell ref="F4:G4"/>
    <mergeCell ref="B15:H15"/>
    <mergeCell ref="B22:H22"/>
    <mergeCell ref="B25:H25"/>
    <mergeCell ref="B29:H29"/>
    <mergeCell ref="B34:H34"/>
    <mergeCell ref="L6:L7"/>
    <mergeCell ref="B6:B7"/>
    <mergeCell ref="I6:I7"/>
    <mergeCell ref="J6:K6"/>
    <mergeCell ref="C6:C7"/>
    <mergeCell ref="N6:N7"/>
    <mergeCell ref="M6:M7"/>
    <mergeCell ref="F6:F7"/>
    <mergeCell ref="G6:G7"/>
    <mergeCell ref="D6:D7"/>
    <mergeCell ref="E6:E7"/>
    <mergeCell ref="H6:H7"/>
  </mergeCells>
  <dataValidations xWindow="423" yWindow="591" count="2">
    <dataValidation type="list" allowBlank="1" showInputMessage="1" showErrorMessage="1" prompt="Гарцыг сонгоно уу" sqref="E16:E21 E23:E24 E26:E28 E30:E33" xr:uid="{00000000-0002-0000-0800-000000000000}">
      <formula1>$D$4:$D$14</formula1>
    </dataValidation>
    <dataValidation type="list" allowBlank="1" showInputMessage="1" showErrorMessage="1" sqref="I10 I16" xr:uid="{00000000-0002-0000-0800-000002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423" yWindow="591" count="5">
        <x14:dataValidation type="list" allowBlank="1" showInputMessage="1" showErrorMessage="1" prompt="Хөрөнгө оруулалтын одоогийн төлөвийг сонгоно уу" xr:uid="{00000000-0002-0000-0800-000001000000}">
          <x14:formula1>
            <xm:f>'Хөрөнгө оруулалтын төрөл'!$B$3:$B$4</xm:f>
          </x14:formula1>
          <xm:sqref>F10:F14 F16:F21 F23:F24 F26:F28 F30:F33</xm:sqref>
        </x14:dataValidation>
        <x14:dataValidation type="list" allowBlank="1" showInputMessage="1" showErrorMessage="1" prompt="ХО-ын төрлийг сонгоно уу" xr:uid="{00000000-0002-0000-0800-000003000000}">
          <x14:formula1>
            <xm:f>'Хөрөнгө оруулалтын төрөл'!$D$3:$D$5</xm:f>
          </x14:formula1>
          <xm:sqref>G10:G14 G16:G21 G23:G24 G26:G28 G30:G33</xm:sqref>
        </x14:dataValidation>
        <x14:dataValidation type="list" allowBlank="1" showInputMessage="1" showErrorMessage="1" xr:uid="{00000000-0002-0000-0800-000004000000}">
          <x14:formula1>
            <xm:f>'ТЕЗ болон хөтөлбөр'!$D$4:$D$165</xm:f>
          </x14:formula1>
          <xm:sqref>C10:C14 C30:C33 C16:C21 C23 C26:C28</xm:sqref>
        </x14:dataValidation>
        <x14:dataValidation type="list" allowBlank="1" showInputMessage="1" showErrorMessage="1" prompt="Гарцыг сонгоно уу" xr:uid="{00000000-0002-0000-0800-000005000000}">
          <x14:formula1>
            <xm:f>'Маягт 3'!$B$11:$B$14</xm:f>
          </x14:formula1>
          <xm:sqref>E10</xm:sqref>
        </x14:dataValidation>
        <x14:dataValidation type="list" allowBlank="1" showInputMessage="1" showErrorMessage="1" prompt="Гарцыг сонгоно уу" xr:uid="{00000000-0002-0000-0800-000006000000}">
          <x14:formula1>
            <xm:f>'Гарц болон ШҮ'!$D$4:$D$8</xm:f>
          </x14:formula1>
          <xm:sqref>E11:E14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2FF4BF59DF3544935558214CA00815" ma:contentTypeVersion="4" ma:contentTypeDescription="Create a new document." ma:contentTypeScope="" ma:versionID="33b5fc3754701a7ace11acb294f28e93">
  <xsd:schema xmlns:xsd="http://www.w3.org/2001/XMLSchema" xmlns:xs="http://www.w3.org/2001/XMLSchema" xmlns:p="http://schemas.microsoft.com/office/2006/metadata/properties" xmlns:ns2="45dcc4a7-3258-47b8-9709-c7dddc883757" targetNamespace="http://schemas.microsoft.com/office/2006/metadata/properties" ma:root="true" ma:fieldsID="c975a849b6ea405b5721663d3b9e4151" ns2:_="">
    <xsd:import namespace="45dcc4a7-3258-47b8-9709-c7dddc883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cc4a7-3258-47b8-9709-c7dddc8837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13F6E5-4E13-443E-93FD-08029FE339B1}"/>
</file>

<file path=customXml/itemProps2.xml><?xml version="1.0" encoding="utf-8"?>
<ds:datastoreItem xmlns:ds="http://schemas.openxmlformats.org/officeDocument/2006/customXml" ds:itemID="{638A2189-7072-4DD7-B939-6077A77DD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201D6-ED45-4879-AA1B-DEF5C801C9BF}">
  <ds:schemaRefs>
    <ds:schemaRef ds:uri="http://schemas.openxmlformats.org/package/2006/metadata/core-properties"/>
    <ds:schemaRef ds:uri="http://schemas.microsoft.com/office/infopath/2007/PartnerControls"/>
    <ds:schemaRef ds:uri="e1b5f195-dc6c-41f6-bcbb-b8f6b7f75802"/>
    <ds:schemaRef ds:uri="http://schemas.microsoft.com/office/2006/documentManagement/types"/>
    <ds:schemaRef ds:uri="http://purl.org/dc/elements/1.1/"/>
    <ds:schemaRef ds:uri="http://purl.org/dc/terms/"/>
    <ds:schemaRef ds:uri="47e558d8-3a57-46e2-8cfb-e37959bf35bf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Sheet1</vt:lpstr>
      <vt:lpstr>Төлөвлөлт</vt:lpstr>
      <vt:lpstr>Нүүр</vt:lpstr>
      <vt:lpstr>Хавсралт 1</vt:lpstr>
      <vt:lpstr>Маягт 1</vt:lpstr>
      <vt:lpstr>Маягт 2</vt:lpstr>
      <vt:lpstr>Маягт 3</vt:lpstr>
      <vt:lpstr>Маягт 4</vt:lpstr>
      <vt:lpstr>Маягт 5</vt:lpstr>
      <vt:lpstr>Маягт АХ1</vt:lpstr>
      <vt:lpstr>ТЕЗ болон хөтөлбөр</vt:lpstr>
      <vt:lpstr>Үндэсний үр дүн</vt:lpstr>
      <vt:lpstr>Салбарын үр дүн</vt:lpstr>
      <vt:lpstr>ТЕЗ-ийн үр дүн</vt:lpstr>
      <vt:lpstr>Хөрөнгө оруулалтын төрөл</vt:lpstr>
      <vt:lpstr>Үр дүнгийн ШҮ</vt:lpstr>
      <vt:lpstr>Гарц болон ШҮ</vt:lpstr>
      <vt:lpstr>Нүүр!Print_Area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Sukhdelger Sosorbaram</cp:lastModifiedBy>
  <cp:lastPrinted>2024-05-21T02:40:10Z</cp:lastPrinted>
  <dcterms:created xsi:type="dcterms:W3CDTF">2023-03-29T02:59:06Z</dcterms:created>
  <dcterms:modified xsi:type="dcterms:W3CDTF">2024-05-23T12:32:02Z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0x010100982FF4BF59DF3544935558214CA00815</vt:lpwstr>
  </property>
</Properties>
</file>